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lacute strazi\Panouri lucrari\baza de date\"/>
    </mc:Choice>
  </mc:AlternateContent>
  <xr:revisionPtr revIDLastSave="0" documentId="13_ncr:1_{D013146D-1923-457C-9020-5D102CE020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_repr_" sheetId="1" r:id="rId1"/>
    <sheet name="Centralizator Blocuri 2008-2021" sheetId="2" r:id="rId2"/>
  </sheets>
  <definedNames>
    <definedName name="_xlnm._FilterDatabase" localSheetId="0" hidden="1">l_repr_!$C$1:$W$1189</definedName>
    <definedName name="_xlnm.Print_Area" localSheetId="0">l_repr_!$C$1:$N$20</definedName>
  </definedNames>
  <calcPr calcId="181029"/>
</workbook>
</file>

<file path=xl/calcChain.xml><?xml version="1.0" encoding="utf-8"?>
<calcChain xmlns="http://schemas.openxmlformats.org/spreadsheetml/2006/main">
  <c r="E5" i="2" l="1"/>
  <c r="F19" i="2"/>
  <c r="E19" i="2"/>
  <c r="F18" i="2"/>
  <c r="E18" i="2"/>
  <c r="F17" i="2"/>
  <c r="E17" i="2"/>
  <c r="F16" i="2"/>
  <c r="E7" i="2"/>
  <c r="E16" i="2"/>
  <c r="F347" i="1"/>
  <c r="F350" i="1"/>
  <c r="F352" i="1"/>
  <c r="F355" i="1"/>
  <c r="F351" i="1"/>
  <c r="F359" i="1"/>
  <c r="F358" i="1"/>
  <c r="F348" i="1"/>
  <c r="F354" i="1"/>
  <c r="F357" i="1"/>
  <c r="F360" i="1"/>
  <c r="F346" i="1"/>
  <c r="F356" i="1"/>
  <c r="F265" i="1"/>
  <c r="F258" i="1"/>
  <c r="N330" i="1"/>
  <c r="N327" i="1"/>
  <c r="N328" i="1"/>
  <c r="N329" i="1"/>
  <c r="M3" i="1"/>
  <c r="N3" i="1" s="1"/>
  <c r="N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60" i="1"/>
  <c r="N252" i="1" l="1"/>
  <c r="N1055" i="1"/>
  <c r="N1060" i="1"/>
  <c r="N1061" i="1"/>
  <c r="N1048" i="1"/>
  <c r="N1018" i="1"/>
  <c r="N1035" i="1"/>
  <c r="N1026" i="1"/>
  <c r="N958" i="1"/>
  <c r="N987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9" i="1" l="1"/>
  <c r="N1108" i="1"/>
  <c r="N1118" i="1"/>
  <c r="N1188" i="1"/>
  <c r="N1082" i="1"/>
  <c r="N1080" i="1"/>
  <c r="N1077" i="1"/>
  <c r="N1078" i="1"/>
  <c r="N1094" i="1"/>
  <c r="N1187" i="1"/>
  <c r="N1186" i="1"/>
  <c r="N997" i="1"/>
  <c r="N1011" i="1"/>
  <c r="N1013" i="1"/>
  <c r="N1024" i="1"/>
  <c r="N1023" i="1"/>
  <c r="N1022" i="1"/>
  <c r="N1020" i="1"/>
  <c r="N1019" i="1"/>
  <c r="N1027" i="1"/>
  <c r="N1029" i="1"/>
  <c r="N972" i="1"/>
  <c r="N947" i="1"/>
  <c r="N922" i="1"/>
  <c r="N921" i="1"/>
  <c r="N901" i="1"/>
  <c r="N698" i="1"/>
  <c r="N697" i="1"/>
  <c r="N696" i="1"/>
  <c r="N726" i="1"/>
  <c r="N783" i="1"/>
  <c r="N720" i="1"/>
  <c r="N889" i="1"/>
  <c r="N865" i="1"/>
  <c r="N854" i="1"/>
  <c r="N838" i="1"/>
  <c r="N952" i="1"/>
  <c r="N423" i="1"/>
  <c r="N415" i="1"/>
  <c r="N413" i="1"/>
  <c r="N409" i="1"/>
  <c r="N388" i="1"/>
  <c r="N439" i="1"/>
  <c r="N438" i="1"/>
  <c r="N437" i="1"/>
  <c r="N377" i="1"/>
  <c r="N362" i="1"/>
  <c r="N392" i="1" l="1"/>
  <c r="N386" i="1"/>
  <c r="N412" i="1"/>
  <c r="N411" i="1"/>
  <c r="N364" i="1"/>
  <c r="N387" i="1"/>
  <c r="N445" i="1"/>
  <c r="N444" i="1"/>
  <c r="N443" i="1"/>
  <c r="N396" i="1"/>
  <c r="N398" i="1"/>
  <c r="N449" i="1"/>
  <c r="N448" i="1"/>
  <c r="N461" i="1"/>
  <c r="N460" i="1"/>
  <c r="N459" i="1"/>
  <c r="N453" i="1"/>
  <c r="N452" i="1"/>
  <c r="N456" i="1"/>
  <c r="N454" i="1"/>
  <c r="N457" i="1"/>
  <c r="N458" i="1"/>
  <c r="N380" i="1"/>
  <c r="N419" i="1"/>
  <c r="N418" i="1"/>
  <c r="N406" i="1"/>
  <c r="N403" i="1"/>
  <c r="N400" i="1"/>
  <c r="N378" i="1"/>
  <c r="N385" i="1"/>
  <c r="N381" i="1"/>
  <c r="N672" i="1"/>
  <c r="N405" i="1"/>
  <c r="N390" i="1"/>
  <c r="N408" i="1"/>
  <c r="N389" i="1"/>
  <c r="N416" i="1"/>
  <c r="N395" i="1"/>
  <c r="N414" i="1"/>
  <c r="N420" i="1"/>
  <c r="N379" i="1"/>
  <c r="N397" i="1"/>
  <c r="N394" i="1"/>
  <c r="N393" i="1"/>
  <c r="N384" i="1"/>
  <c r="N382" i="1"/>
  <c r="N647" i="1"/>
  <c r="N417" i="1"/>
  <c r="N407" i="1"/>
  <c r="N422" i="1"/>
  <c r="N401" i="1"/>
  <c r="N424" i="1"/>
  <c r="N383" i="1"/>
  <c r="N426" i="1"/>
  <c r="N365" i="1"/>
  <c r="N366" i="1"/>
  <c r="N425" i="1"/>
  <c r="N428" i="1"/>
  <c r="N427" i="1"/>
  <c r="N429" i="1"/>
  <c r="N421" i="1"/>
  <c r="N432" i="1"/>
  <c r="N367" i="1"/>
  <c r="N433" i="1"/>
  <c r="N431" i="1"/>
  <c r="N368" i="1"/>
  <c r="N430" i="1"/>
  <c r="N434" i="1"/>
  <c r="N371" i="1"/>
  <c r="N370" i="1"/>
  <c r="N369" i="1"/>
  <c r="N435" i="1"/>
  <c r="N436" i="1"/>
  <c r="N391" i="1"/>
  <c r="N361" i="1"/>
  <c r="N376" i="1"/>
  <c r="N372" i="1"/>
  <c r="N404" i="1"/>
  <c r="N440" i="1"/>
  <c r="N410" i="1"/>
  <c r="N374" i="1"/>
  <c r="N373" i="1"/>
  <c r="N442" i="1"/>
  <c r="N441" i="1"/>
  <c r="N363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5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51" i="1"/>
  <c r="N450" i="1"/>
  <c r="N447" i="1"/>
  <c r="N446" i="1"/>
  <c r="N402" i="1"/>
  <c r="N399" i="1"/>
  <c r="N375" i="1"/>
  <c r="N677" i="1"/>
  <c r="N676" i="1"/>
  <c r="N675" i="1"/>
  <c r="N674" i="1"/>
  <c r="N673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1123" i="1"/>
  <c r="N1122" i="1"/>
  <c r="N1121" i="1"/>
  <c r="N1120" i="1"/>
  <c r="N1119" i="1"/>
  <c r="N1117" i="1"/>
  <c r="N1116" i="1"/>
  <c r="N1115" i="1"/>
  <c r="N1114" i="1"/>
  <c r="N1113" i="1"/>
  <c r="N1112" i="1"/>
  <c r="N1111" i="1"/>
  <c r="N1110" i="1"/>
  <c r="N1109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3" i="1"/>
  <c r="N1091" i="1"/>
  <c r="N1090" i="1"/>
  <c r="N1089" i="1"/>
  <c r="N1088" i="1"/>
  <c r="N1087" i="1"/>
  <c r="N1086" i="1"/>
  <c r="N1085" i="1"/>
  <c r="N1084" i="1"/>
  <c r="N1083" i="1"/>
  <c r="N1081" i="1"/>
  <c r="N1079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59" i="1"/>
  <c r="N1058" i="1"/>
  <c r="N1057" i="1"/>
  <c r="N1056" i="1"/>
  <c r="N1054" i="1"/>
  <c r="N1053" i="1"/>
  <c r="N1052" i="1"/>
  <c r="N1051" i="1"/>
  <c r="N1050" i="1"/>
  <c r="N1049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4" i="1"/>
  <c r="N1033" i="1"/>
  <c r="N1032" i="1"/>
  <c r="N1031" i="1"/>
  <c r="N1030" i="1"/>
  <c r="N1028" i="1"/>
  <c r="N1025" i="1"/>
  <c r="N1021" i="1"/>
  <c r="N1017" i="1"/>
  <c r="N1016" i="1"/>
  <c r="N1015" i="1"/>
  <c r="N1014" i="1"/>
  <c r="N1012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6" i="1"/>
  <c r="N995" i="1"/>
  <c r="N994" i="1"/>
  <c r="N993" i="1"/>
  <c r="N992" i="1"/>
  <c r="N991" i="1"/>
  <c r="N990" i="1"/>
  <c r="N989" i="1"/>
  <c r="N988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7" i="1"/>
  <c r="N955" i="1"/>
  <c r="N949" i="1"/>
  <c r="N948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0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4" i="1"/>
  <c r="N903" i="1"/>
  <c r="N900" i="1"/>
  <c r="N899" i="1"/>
  <c r="N897" i="1"/>
  <c r="N896" i="1"/>
  <c r="N895" i="1"/>
  <c r="N894" i="1"/>
  <c r="N893" i="1"/>
  <c r="N892" i="1"/>
  <c r="N891" i="1"/>
  <c r="N890" i="1"/>
  <c r="N888" i="1"/>
  <c r="N886" i="1"/>
  <c r="N885" i="1"/>
  <c r="N884" i="1"/>
  <c r="N883" i="1"/>
  <c r="N882" i="1"/>
  <c r="N879" i="1"/>
  <c r="N878" i="1"/>
  <c r="N877" i="1"/>
  <c r="N876" i="1"/>
  <c r="N875" i="1"/>
  <c r="N874" i="1"/>
  <c r="N873" i="1"/>
  <c r="N872" i="1"/>
  <c r="N871" i="1"/>
  <c r="N870" i="1"/>
  <c r="N869" i="1"/>
  <c r="N867" i="1"/>
  <c r="N866" i="1"/>
  <c r="N864" i="1"/>
  <c r="N863" i="1"/>
  <c r="N862" i="1"/>
  <c r="N861" i="1"/>
  <c r="N860" i="1"/>
  <c r="N859" i="1"/>
  <c r="N858" i="1"/>
  <c r="N857" i="1"/>
  <c r="N856" i="1"/>
  <c r="N855" i="1"/>
  <c r="N853" i="1"/>
  <c r="N852" i="1"/>
  <c r="N850" i="1"/>
  <c r="N847" i="1"/>
  <c r="N842" i="1"/>
  <c r="N845" i="1"/>
  <c r="N840" i="1"/>
  <c r="N839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2" i="1"/>
  <c r="N781" i="1"/>
  <c r="N780" i="1"/>
  <c r="N779" i="1"/>
  <c r="N778" i="1"/>
  <c r="N777" i="1"/>
  <c r="N776" i="1"/>
  <c r="N775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5" i="1"/>
  <c r="N724" i="1"/>
  <c r="N723" i="1"/>
  <c r="N722" i="1"/>
  <c r="N721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1" i="1"/>
  <c r="N699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48" i="1"/>
  <c r="N649" i="1"/>
  <c r="N650" i="1"/>
  <c r="N651" i="1"/>
</calcChain>
</file>

<file path=xl/sharedStrings.xml><?xml version="1.0" encoding="utf-8"?>
<sst xmlns="http://schemas.openxmlformats.org/spreadsheetml/2006/main" count="2668" uniqueCount="1481">
  <si>
    <t>Cost
materiale
asfalt</t>
  </si>
  <si>
    <t>Cost
materiale
balast stabilizat</t>
  </si>
  <si>
    <t>Cost borduri</t>
  </si>
  <si>
    <t>Adresa lucrarii</t>
  </si>
  <si>
    <t>Nr de angajati care au lucrat efectiv (doar pentru lucrarile realizate in regie proprie - primarie sau societatea primariei)</t>
  </si>
  <si>
    <t>Cost rulou gazon(fara tva)</t>
  </si>
  <si>
    <t>Numar clase (doar pentru extinderi unitati invatamant</t>
  </si>
  <si>
    <t>Capacitate elevi, prescolari, copii</t>
  </si>
  <si>
    <t>Număr copaci plantați (in cazul amenajarilor de spatiu verde sau amenajare piateta, spatii pietonale)</t>
  </si>
  <si>
    <t xml:space="preserve"> Lungime (km)(doar pentru strazile asfaltate)</t>
  </si>
  <si>
    <t>Dotari scoli (numar laptopuri, tablete, table inteligente, videoproiectoare)</t>
  </si>
  <si>
    <t>Aleea Barajul Sadului nr. 7, bl. M4</t>
  </si>
  <si>
    <t>Str. Baba Novac nr. 22, bl. 24C</t>
  </si>
  <si>
    <t>Aleea Barajul Dunarii nr. 3, bl. M35, sc. 1-8</t>
  </si>
  <si>
    <t>Str. Sapte Drumuri nr. 16, bl. 36B</t>
  </si>
  <si>
    <t>Str. Baba Novac nr. 16, bl. 23</t>
  </si>
  <si>
    <t>Str. Ciucea nr. 5, bl. L19</t>
  </si>
  <si>
    <t>Str. Baba Novac nr. 21, bl. G11</t>
  </si>
  <si>
    <t>Str. Liviu Rebreanu nr. 9, bl. 50</t>
  </si>
  <si>
    <t>Aleea Barajul Sadului nr. 7A-7B, bl. M4A2</t>
  </si>
  <si>
    <t>B-dul Camil Ressu nr. 55, bl. N12</t>
  </si>
  <si>
    <t>B-dul Camil Ressu nr. 51, bl. N11</t>
  </si>
  <si>
    <t>Str. Ghita Serban nr. 12, bl. 8B</t>
  </si>
  <si>
    <t>Str. Constantin Brancusi nr. 8, bl. A13bis</t>
  </si>
  <si>
    <t>Str. Ticus nr. 3, bl. M31B, sc. 2</t>
  </si>
  <si>
    <t>Str. Ion Nedelcu nr. 4, bl. A9</t>
  </si>
  <si>
    <t>B-dul Theodor Pallady nr. 4, bl. M2</t>
  </si>
  <si>
    <t>Str. Campia Libertatii nr. 4, bl. PM51</t>
  </si>
  <si>
    <t>Str. Baba Novac nr. 8, bl. T1</t>
  </si>
  <si>
    <t>Intr. Badeni nr. 4, bl. Y7, sc. 1-3</t>
  </si>
  <si>
    <t>Str. Postavarul nr. 5, bl. C5, sc. 5-8</t>
  </si>
  <si>
    <t>Aleea Postavarul nr. 4, bl. C4</t>
  </si>
  <si>
    <t>Str. Segovia nr. 1, bl. C8, sc. 1-4</t>
  </si>
  <si>
    <t>B-dul 1 Decembrie 1918 nr. 46, bl. O20</t>
  </si>
  <si>
    <t>Aleea Plesesti nr. 2, bl. Z7, sc. 1-2</t>
  </si>
  <si>
    <t>B-dul Camil Ressu nr. 44-48, bl. C14-C15</t>
  </si>
  <si>
    <t>Str. Dumitru Pene nr. 2, bl. J7</t>
  </si>
  <si>
    <t>Aleea Fetesti nr. 1, bl. F4</t>
  </si>
  <si>
    <t>Str. Fetesti nr. 10, bl. V13</t>
  </si>
  <si>
    <t>Str. Gura Ialomiţei nr. 18, bl.PC12</t>
  </si>
  <si>
    <t>Str. Valea Buzaului nr. 5, bl. G12</t>
  </si>
  <si>
    <t>Str. Constantin Brancusi nr. 1, bl. S14</t>
  </si>
  <si>
    <t>Str. Constantin Brancusi nr. 6, bl. A13</t>
  </si>
  <si>
    <t>Str. Copaceni nr. 47, bl. W3</t>
  </si>
  <si>
    <t>Str. Armenis nr. 8-10, bl. J5, sc. 1-8</t>
  </si>
  <si>
    <t>B-dul Nicolae Grigorescu nr. 25, bl. Y9B</t>
  </si>
  <si>
    <t>Str. Fizicienilor nr. 9, bl. D4A</t>
  </si>
  <si>
    <t>Str. Odobesti nr. 8, bl. V8</t>
  </si>
  <si>
    <t>Str. Ramnicu Valcea nr. 1, bl. 4A</t>
  </si>
  <si>
    <t>Aleea Ilioara nr. 16, bl. M32, sc. B</t>
  </si>
  <si>
    <t>B-dul Camil Ressu nr. 10, bl. 3, sc. 2</t>
  </si>
  <si>
    <t>B-dul Camil Ressu nr. 10, bl. 3, sc. 1</t>
  </si>
  <si>
    <t>Str. Lotrioara nr. 9, bl. V33, sc. A+B</t>
  </si>
  <si>
    <t>Str. Ticus nr. 3, bl. M31B, sc. 1</t>
  </si>
  <si>
    <t xml:space="preserve">Aleea Barajul Rovinari nr. 1A (fost 14), bl. M7A </t>
  </si>
  <si>
    <t>Str. Baba Novac nr. 15A, bl. 3, sc. A+B</t>
  </si>
  <si>
    <t>B-dul Hristo Botev nr. 5, bl. 5</t>
  </si>
  <si>
    <t>Calea Vitan nr. 110, bl. 34A, sc. B</t>
  </si>
  <si>
    <t>Str. Istriei nr. 10, bl.19C, sc.1</t>
  </si>
  <si>
    <t>Aleea Barajul Lotru nr. 4, bl. N6</t>
  </si>
  <si>
    <t>Str. Theodor Sperantia nr. 104, bl. S26, sc. 3</t>
  </si>
  <si>
    <t>Str. Drumul Murgului nr. 2, bl.C3</t>
  </si>
  <si>
    <t>Str. Fizicienilor nr. 1, bl. D2A, sc. A+B</t>
  </si>
  <si>
    <t>Str. Lt. Nicolae Pascu nr.4, bl. R2, sc. A+B</t>
  </si>
  <si>
    <t>Str. Jean Alexandru Steriadi nr. 10-12, bl. I17, sc. E-H</t>
  </si>
  <si>
    <t>Aleea Onisifor Ghibu nr. 6, bl. O30</t>
  </si>
  <si>
    <t>Str. Armenis nr. 6, bl. J3, sc. 3, 4, 5, 6</t>
  </si>
  <si>
    <t>Str. Baba Novac nr. 17, bl. G13, sc.2</t>
  </si>
  <si>
    <t>Str. Jean Alexandru Steriadi nr.20, bl.I21</t>
  </si>
  <si>
    <t>Str. Baba Novac nr. 17, bl. G13, sc. 1</t>
  </si>
  <si>
    <t>Str. Iosif Hodos nr. 6, bl. J15</t>
  </si>
  <si>
    <t>Str. Cercelus nr. 52, bl. 11, sc. B</t>
  </si>
  <si>
    <t>Str. Alexandru Moruzzi Voievod nr. 5, bl. A13, sc. 1</t>
  </si>
  <si>
    <t>Str. Campineanca nr. 6, bl. 2T</t>
  </si>
  <si>
    <t>Str. Ciucea nr. 6, bl. 4T</t>
  </si>
  <si>
    <t>Str. Campineanca nr. 10, bl. 4T, sc. C-D</t>
  </si>
  <si>
    <t>Str. Armenis nr. 4, bl. J1, sc. 1-4</t>
  </si>
  <si>
    <t>Str. Campineanca nr. 4, bl. 1T</t>
  </si>
  <si>
    <t>Str. Alunelului nr. 4, bl. 57, sc. 1</t>
  </si>
  <si>
    <t>Str. Alunelului nr. 4, bl. 57, sc. 2</t>
  </si>
  <si>
    <t>Str. Odobesti nr. 11, bl. T1, sc. B</t>
  </si>
  <si>
    <t>Str. Baba Novac nr. 2, bl. U1</t>
  </si>
  <si>
    <t xml:space="preserve">Str. Burdujeni nr. 6-8, bl. N11 </t>
  </si>
  <si>
    <t>Str. Ceairului nr. 3, bl. J10, sc. A+B</t>
  </si>
  <si>
    <t>Aleea Lipanesti nr. 2, bl. J12, sc. A+B</t>
  </si>
  <si>
    <t>Str. Drumului Murgului nr. 40, bl. 54</t>
  </si>
  <si>
    <t>Intr. Parului nr. 32, bl. G59</t>
  </si>
  <si>
    <t>B-dul 1 Decembrie 1918 nr. 29E, Bl. PM82</t>
  </si>
  <si>
    <t>Str. Jean Alexandru Steriadi nr. 1, bl. G3</t>
  </si>
  <si>
    <t>B-dul Theodor Pallady nr. 24, bl. R11</t>
  </si>
  <si>
    <t>Str. Danubiu nr. 21, bl. 31A</t>
  </si>
  <si>
    <t>Str. Cozla nr. 8, bl. A7</t>
  </si>
  <si>
    <t>Str. Gruiul Argesului nr. 3, bl. 31B, sc. 1-4</t>
  </si>
  <si>
    <t>Intr. Odobesti nr. 2, bl. V11</t>
  </si>
  <si>
    <t>Aleea Fetesti nr. 2-4, bl. I25, sc. 1-10</t>
  </si>
  <si>
    <t>B-dul Camil Ressu nr. 35, bl. N5</t>
  </si>
  <si>
    <t>Str. Burdujeni nr. 7, bl. B2</t>
  </si>
  <si>
    <t>Str. Fizicienilor nr. 5, bl. D3A, sc. 1-2</t>
  </si>
  <si>
    <t xml:space="preserve">Str. Nicolae Sebe nr. 3, bl. L42 </t>
  </si>
  <si>
    <t>Str. Reconstructiei nr. 8, bl. 28bis</t>
  </si>
  <si>
    <t>Str. Jean Alexandru Steriadi nr. 29, bl. V3</t>
  </si>
  <si>
    <t>Str. Reconstructiei nr. 10, bl. 29, sc. 1-7</t>
  </si>
  <si>
    <t>Str. Baba Novac nr. 15, bl. G15</t>
  </si>
  <si>
    <t>Aleea Vasile Goldis nr. 2, bl. M43</t>
  </si>
  <si>
    <t>Str. Liviu Rebreanu nr. 7, bl. 51</t>
  </si>
  <si>
    <t>Str. Ciucea nr. 7, bl. L20, sc. 1</t>
  </si>
  <si>
    <t>Str. Jean Alexandru Steriadi nr. 23-25, bl. L16, sc. 3</t>
  </si>
  <si>
    <t>Str. Jean Alexandru Steriadi nr. 23-25, bl. L16, sc. 5</t>
  </si>
  <si>
    <t>Str. Campineanca nr. 2, bl. RE3</t>
  </si>
  <si>
    <t>Str. Ceairului nr. 13, bl. M2</t>
  </si>
  <si>
    <t>Str. Dristorului nr. 96, bl. 12B, sc.A</t>
  </si>
  <si>
    <t>Intr. Badeni nr. 10, bl. T5, sc. 1</t>
  </si>
  <si>
    <t>Str. Lotrioara nr. 11, bl. V34, sc. A+B</t>
  </si>
  <si>
    <t>Str. Nicolae Sebe nr. 13, bl. S20, sc. 1</t>
  </si>
  <si>
    <t>Str. Drumul Murgului nr. 1, bl.S33</t>
  </si>
  <si>
    <t>Str. Ramnicu Valcea nr. 7, bl. S35A, sc. A</t>
  </si>
  <si>
    <t>Str. Gheorghe Tattarescu nr. 6, bl. P2, sc. 1-3</t>
  </si>
  <si>
    <t>Str. Ceairului nr. 1, bl. J9, sc. 1-6</t>
  </si>
  <si>
    <t>Aleea Postavarul nr. 3, bl. C2A, sc. 1+2</t>
  </si>
  <si>
    <t>B-dul Camil Ressu nr. 10, bl. 3, sc. 3+4</t>
  </si>
  <si>
    <t>B-dul Nicolae Grigorescu nr. 23, bl. Y9A</t>
  </si>
  <si>
    <t>B-dul Camil Ressu nr. 45, bl. N8</t>
  </si>
  <si>
    <t>B-dul Camil Ressu nr. 14, bl. A4</t>
  </si>
  <si>
    <t>B-dul Camil Ressu nr. 17, bl. 57A</t>
  </si>
  <si>
    <t>Str. Gheorghe Petrascu nr. 12, bl. B8, sc. A-D</t>
  </si>
  <si>
    <t>Aleea Postavarul nr. 1, bl. C3, sc. 7+8</t>
  </si>
  <si>
    <t>Str. Gheorghe Tattarescu nr. 8, bl. S13</t>
  </si>
  <si>
    <t>Str. Jean Alexandru Steriadi nr. 27, bl. L15</t>
  </si>
  <si>
    <t>Str. Jean Alexandru Steriadi nr. 23-25, bl. L16, sc. 1</t>
  </si>
  <si>
    <t>Str. Liviu Rebreanu nr. 7A, bl.51A</t>
  </si>
  <si>
    <t>Str. Plt. Petre Ionescu nr. 2, bl. 6, sc. 2</t>
  </si>
  <si>
    <t>B-dul Theodor Pallady nr. 18, bl. M5, sc. C</t>
  </si>
  <si>
    <t>Str. Plt. Petre Ionescu nr. 2, bl. 6, sc. 1</t>
  </si>
  <si>
    <t>Sos. Mihai Bravu nr. 291, bl. 12A, sc. A</t>
  </si>
  <si>
    <t>Str. Dristorului nr. 96, bl. 12B, sc. B</t>
  </si>
  <si>
    <t>Str. Constantin Brancusi nr. 7, bl. D14, sc. A-B</t>
  </si>
  <si>
    <t>Str. Prevederii nr. 17, bl. R13, sc. A-B</t>
  </si>
  <si>
    <t>Aleea Barajul Dunarii nr. 10, bl. M8A</t>
  </si>
  <si>
    <t>Aleea Barajul Uzului nr. 2, bl. Y16, sc. A-C</t>
  </si>
  <si>
    <t>Aleea Scolarilor nr. 8, bl. S23, sc. 1-2</t>
  </si>
  <si>
    <t>Aleea Scolarilor nr. 6, bl. S4</t>
  </si>
  <si>
    <t>Aleea Lipanesti nr. 2, bl. J22</t>
  </si>
  <si>
    <t>Str. Matei Basarab nr. 100, bl. 85, sc. 2</t>
  </si>
  <si>
    <t>Str. Matei Basarab nr. 100, bl. 85, sc. 1</t>
  </si>
  <si>
    <t>B-dul Theodor Pallady nr. 18, bl. M5A, sc. A</t>
  </si>
  <si>
    <t>B-dul Camil Ressu nr. 32, bl. C11, sc. 1-2</t>
  </si>
  <si>
    <t>Str. Ciucea nr. 1, bl. P16</t>
  </si>
  <si>
    <t>Aleea Fetesti nr. 6-12, bl. I26</t>
  </si>
  <si>
    <t>B-dul Nicolae Grigorescu nr. 29, bl. Y9D, sc. 1</t>
  </si>
  <si>
    <t>Str. Gheorghe Petrascu nr. 14bis, bl. A9bis</t>
  </si>
  <si>
    <t>Str. Lucreţiu Patrascanu nr. 19, bl.MC18A, sc.1</t>
  </si>
  <si>
    <t>Str. Emil Garleanu nr. 9, bl. A4, sc. 2</t>
  </si>
  <si>
    <t>Str. Emil Garleanu nr. 9, bl. A4, sc. 3</t>
  </si>
  <si>
    <t>Str. Anastasie Panu nr. 4, bl. A4, sc. 1</t>
  </si>
  <si>
    <t>B-dul Octavian Goga nr. 4, bl. M26, sc. 3</t>
  </si>
  <si>
    <t>Str. Nicolae Sebe nr. 15, bl. V11</t>
  </si>
  <si>
    <t>Str. Baba Novac nr. 4, bl. R1, sc. 1-2</t>
  </si>
  <si>
    <t>Str. Ceairului nr. 3, bl. J10, sc. C-F</t>
  </si>
  <si>
    <t>Str. Gura Ialomitei nr. 3, bl. PC9, sc. A</t>
  </si>
  <si>
    <t>Str. Gura Ialomitei nr. 3, bl. PC9, sc. C</t>
  </si>
  <si>
    <t>Str. Gura Ialomitei nr. 3, bl. PC9, sc. F</t>
  </si>
  <si>
    <t>Str. Ozana nr. 2, bl. I32, sc. 1-4</t>
  </si>
  <si>
    <t>Str. Lugojana nr. 7-9, bl. 50-50A, sc. 1+1-2</t>
  </si>
  <si>
    <t>Str. Voronet nr. 12, bl. D7, sc. 3</t>
  </si>
  <si>
    <t>Str. Baba Novac nr. 14, bl. N2</t>
  </si>
  <si>
    <t xml:space="preserve">Intr. Horbotei nr. 8 (Titan), bl. 3 </t>
  </si>
  <si>
    <t>Str. Valeriu Braniste nr. 56, bl. A+B</t>
  </si>
  <si>
    <t>Str. Stelian Mihale nr. 17, bl. X8, sc. 1</t>
  </si>
  <si>
    <t>Aleea Barajul Sadului nr. 9, bl. Y10,sc. 1</t>
  </si>
  <si>
    <t>B-dul Theodor Pallady nr. 6, bl. A11, sc. A-F</t>
  </si>
  <si>
    <t>B-dul Camil Ressu nr. 4, bl. 5, sc. A-D</t>
  </si>
  <si>
    <t>Str. Lotrioara nr. 15, bl. V37, sc. A+B</t>
  </si>
  <si>
    <t>Str. Ciucea nr. 8, bl. L18, sc. A-D</t>
  </si>
  <si>
    <t>Str. Vlahiţa nr. 4, bl.PM8</t>
  </si>
  <si>
    <t>Aleea Ilioara nr. 1, bl.PM29, sc. A-C</t>
  </si>
  <si>
    <t>B-dul Camil Ressu nr. 72, bl. PM31, sc. A+B</t>
  </si>
  <si>
    <t>Str. Lucretiu Patrascanu nr. 7, bl. G2</t>
  </si>
  <si>
    <t>Str. Sapte Drumuri nr. 18, bl. PM40A, sc. 1-2</t>
  </si>
  <si>
    <t>Aleea Ramnicu Sarat nr. 26, bl. 2B</t>
  </si>
  <si>
    <t>Str. Cpt. Nicolae Licaret nr. 10, bl. PM41</t>
  </si>
  <si>
    <t>Str. Prevederii nr. 23, bl. G16</t>
  </si>
  <si>
    <t>Str. Prevederii nr. 24, bl. G4-G5</t>
  </si>
  <si>
    <t>Str. Aurel Botea nr. 6, bl. B6A</t>
  </si>
  <si>
    <t>Str. Zizin nr. 11, bl. V40, sc. A</t>
  </si>
  <si>
    <t>Str. Anastasie Panu nr. 6, bl. A5</t>
  </si>
  <si>
    <t>Str. Foisorului nr. 9, bl. F6C</t>
  </si>
  <si>
    <t>Str. Foisorului nr. 8, bl. F3C, sc. 1</t>
  </si>
  <si>
    <t>Calea Vitan nr. 117, bl. V21A, sc. 1</t>
  </si>
  <si>
    <t>Calea Vitan nr. 113, bl. V16B</t>
  </si>
  <si>
    <t>Str. Brailita nr. 3, bl. V18, sc. 2</t>
  </si>
  <si>
    <t>Str. Anastasie Panu nr. 3, bl. A3</t>
  </si>
  <si>
    <t>Str. Vasile Carlova nr. 6, bl. A7</t>
  </si>
  <si>
    <t>Str. Emil Garleanu nr. 13, bl. A9, sc. 1-2</t>
  </si>
  <si>
    <t>B-dul 1 Decembrie 1918 nr. 2, bl. MY9</t>
  </si>
  <si>
    <t>B-dul Basarabia nr. 244, bl. MY8, sc. A</t>
  </si>
  <si>
    <t>Str. Foisorului nr. 11, bl. F7C, sc. 1</t>
  </si>
  <si>
    <t>B-dul Basarabia nr. 244, bl. MY8, sc. B</t>
  </si>
  <si>
    <t>Str. Vlad Judetu nr. 8, bl. V11, sc. 3</t>
  </si>
  <si>
    <t>Str. Stelian Mihale nr. 15, bl. PM92, sc. 1</t>
  </si>
  <si>
    <t>Aleea Foisorului nr. 11, bl. F7C, sc. 2</t>
  </si>
  <si>
    <t>B-dul Corneliu Coposu nr. 53, bl. CC</t>
  </si>
  <si>
    <t>Calea Vitan nr. 207-209, bl. 31, sc. A-B</t>
  </si>
  <si>
    <t>Str. Lotrioara nr. 17, bl. M31B, sc. A-B</t>
  </si>
  <si>
    <t>Aleea Ilioara nr. 3, bl. PM27</t>
  </si>
  <si>
    <t>Aleea Fizicienilor nr. 14, bl. 1G, sc. 1+2</t>
  </si>
  <si>
    <t>Str. Odobesti nr. 7, bl. V12</t>
  </si>
  <si>
    <t>B-dul Theodor Pallady nr. 14, bl. M3A, sc. A</t>
  </si>
  <si>
    <t>Str. Campia Libertatii nr. 7, bl. PM61, sc. B</t>
  </si>
  <si>
    <t>Str. Lotrioara nr. 13-15, bl. V41</t>
  </si>
  <si>
    <t>Str. Campia Libertatii nr. 7, bl. PM61, sc. A</t>
  </si>
  <si>
    <t>Aleea Barajul Uzului nr. 1, bl. Y14</t>
  </si>
  <si>
    <t>Aleea Fizicienilor nr. 8, bl. 3D, sc. 3</t>
  </si>
  <si>
    <t>Str. Patriotilor nr. 9, Bl. PM7, sc. E</t>
  </si>
  <si>
    <t>B-dul 1 Decembrie 1918 nr. 66, bl. U23</t>
  </si>
  <si>
    <t>Str. Constantin Brancusi nr. 9, bl. D15</t>
  </si>
  <si>
    <t>B-dul 1 Decembrie 1918 nr. 27A, bl. PM73</t>
  </si>
  <si>
    <t>Str. Odobesti nr. 2A, bl. N2B, sc. A</t>
  </si>
  <si>
    <t>Str. Sold. Ghita Serban nr. 18, bl. 8D, sc. A</t>
  </si>
  <si>
    <t>Str. Campia Libertatii nr. 5, bl. PM60, sc. 1-2</t>
  </si>
  <si>
    <t>B-dul 1 Decembrie 1918 nr. 47, bl. J40</t>
  </si>
  <si>
    <t>B-dul Ramnicu Sarat nr. 13, bl.19, sc. 1-3</t>
  </si>
  <si>
    <t>Aleea Ciucea nr. 5, bl. P20, sc. 1-6</t>
  </si>
  <si>
    <t>B-dul Camil Ressu nr. 37, bl. Z4, sc. 1-6</t>
  </si>
  <si>
    <t xml:space="preserve">Str. Murgeni nr. 3, bl. L29, sc. 1-3 </t>
  </si>
  <si>
    <t>Aleea Ciucea nr. 3, bl. P19, sc. 1-4</t>
  </si>
  <si>
    <t>Str. Tudor Gheorghe Bogdan nr. 5, bl. 21G, sc. 1</t>
  </si>
  <si>
    <t>Str. Laboratorului nr. 133, bl.S5, sc. A</t>
  </si>
  <si>
    <t>Str. Nedelcu Ion nr. 1, bl. 1, sc. 1</t>
  </si>
  <si>
    <t>Str. Racari nr. 10A, bl. 42, sc. 1</t>
  </si>
  <si>
    <t>Aleea Adrian Carstea nr. 1, bl. 74, sc. 1</t>
  </si>
  <si>
    <t>Str. Adrian Carstea nr. 3, Bl. 33B, sc. 1</t>
  </si>
  <si>
    <t>Aleea Suraia nr. 2, Bl. 21, sc.1</t>
  </si>
  <si>
    <t>B-dul Nicolae Grigorescu nr. 49, Bl. E1, sc. A-B</t>
  </si>
  <si>
    <t>Aleea Fizicienilor nr. 4, bl. 3F, sc. 1</t>
  </si>
  <si>
    <t>Str. Schitului nr. 18, bl. 20B</t>
  </si>
  <si>
    <t>Aleea Barajul Uzului nr. 4, bl. Y15, sc. A</t>
  </si>
  <si>
    <t>Aleea Onisifor Ghibu nr. 11, bl. O24bis, sc. 1-2</t>
  </si>
  <si>
    <t>Aleea Ciucea nr. 1, bl. P19bis</t>
  </si>
  <si>
    <t>Str. Jean Alexandru Steriadi nr. 5, bl. I23, sc. 1-2</t>
  </si>
  <si>
    <t>Aleea Lipanesti nr. 15, bl. J20, sc. B</t>
  </si>
  <si>
    <t>Aleea Postavarul nr. 7, bl. C1bis, sc. 1-2</t>
  </si>
  <si>
    <t>Str. Fetesti nr. 4, bl. F5</t>
  </si>
  <si>
    <t>Str. Codrii Neamţului nr. 70, bl. N18</t>
  </si>
  <si>
    <t>Aleea Postavarul nr. 2D, bl. C4B, sc. 1-2</t>
  </si>
  <si>
    <t>Aleea Postavarul nr. 2C, bl. C4A</t>
  </si>
  <si>
    <t>B-dul Ramnicu Sarat nr. 31, bl.11B</t>
  </si>
  <si>
    <t>Str. Tina Petre nr. 7, bl. L33, sc. 1</t>
  </si>
  <si>
    <t>Calea Vitan nr. 215-217, bl. 21-22, sc. 2</t>
  </si>
  <si>
    <t>Str. Mizil nr. 2, bl. G17, sc. C</t>
  </si>
  <si>
    <t>Str. Mizil nr. 4, bl. G11, sc. A-H</t>
  </si>
  <si>
    <t>Str. Prevederii nr. 28, bl. G9</t>
  </si>
  <si>
    <t>Str. Tina Petre nr. 4, bl. L30</t>
  </si>
  <si>
    <t>Str.Murgeni nr. 5, bl. L28, sc. 1</t>
  </si>
  <si>
    <t>Str. Liviu Rebreanu nr. 12, bl. K1A, sc. A</t>
  </si>
  <si>
    <t>Str. Baia Mare nr. 2, bl. 4, sc. A</t>
  </si>
  <si>
    <t>Intr. Reconstructiei nr. 6, bl. 28, sc.1</t>
  </si>
  <si>
    <t>Aleea Jieneasca nr. 5, bl. 34, sc. 1-4</t>
  </si>
  <si>
    <t>Str. Marin Pazon nr. 2A, bl. G7bis</t>
  </si>
  <si>
    <t>Calea Vitan nr. 227, bl. 2A, sc. A</t>
  </si>
  <si>
    <t>Str. Codrii Neamtului nr. 15, bl. 6, sc. 2</t>
  </si>
  <si>
    <t xml:space="preserve">Str. Crivatului nr. 2, bl. 51, sc. 1-2 </t>
  </si>
  <si>
    <t>Aleea Vlahita nr. 2, bl. PM20A, sc. A</t>
  </si>
  <si>
    <t>Str. Agatha Barsescu nr. 19, bl. V25</t>
  </si>
  <si>
    <t>Str. Caloian Judetul nr. 4, bl. D21A, sc.1+2</t>
  </si>
  <si>
    <t>Str. Caloian Judetul nr. 8, bl. D19A, sc.1+2</t>
  </si>
  <si>
    <t>Str. Emil Garleanu nr. 6, bl. V52C</t>
  </si>
  <si>
    <t>B-dul Camil Ressu nr. 16, bl. B4bis</t>
  </si>
  <si>
    <t>Aleea Lipanesti nr. 2, bl. J21, sc. A-B</t>
  </si>
  <si>
    <t>Str. Vlad Dracu nr. 11, bl.C14, sc.3</t>
  </si>
  <si>
    <t xml:space="preserve">B-dul Theodor Pallady nr. 18, bl. M5, sc. A </t>
  </si>
  <si>
    <t>Str. Jean Alexandru Steriadi nr. 7, bl. I22, sc. 1-2</t>
  </si>
  <si>
    <t>Str. Gura Ialomitei nr. 10, bl. H32, sc. A+B</t>
  </si>
  <si>
    <t>Str. Gura Ialomitei nr. 3, bl. PC9, sc. D-E</t>
  </si>
  <si>
    <t>Aleea Moreni nr. 2, bl. 6G1</t>
  </si>
  <si>
    <t>Str. Jean Alexandru Steriadi nr. 6, bl. I18 bis, sc. A-B</t>
  </si>
  <si>
    <t>Str. Ramnicu Sarat nr. 9, bl. 19B, sc. 2</t>
  </si>
  <si>
    <t>Str. Vlad Dracu nr. 3, bl. B12</t>
  </si>
  <si>
    <t>Str. Rotunda nr. 11, bl. H21</t>
  </si>
  <si>
    <t>Str. Campia Libertatii nr. 43, bl. MC6, sc. A</t>
  </si>
  <si>
    <t>Str. Nicolae Sebe nr. 7, bl. S23, sc. 1</t>
  </si>
  <si>
    <t>Aleea Madarasi nr. 1, bl. D10, sc. A</t>
  </si>
  <si>
    <t>Aleea Buchetului nr. 5-7, bl. C4, sc. A+B</t>
  </si>
  <si>
    <t>B-dul Camil Ressu nr. 54, bl. C17, sc. 1-2</t>
  </si>
  <si>
    <t>Str. Jean Alexandru Steriadi nr. 8, bl. I20, sc. 1-2</t>
  </si>
  <si>
    <t>Aleea Lipanesti nr. 8, bl. J19, sc. A-B</t>
  </si>
  <si>
    <t>Str. Baba Novac nr. 12, bl. M3</t>
  </si>
  <si>
    <t>Str. Iosif Ion nr. 12, bl. 6C2</t>
  </si>
  <si>
    <t>Str. Liviu Rebreanu nr. 25, bl. M11</t>
  </si>
  <si>
    <t>Str. Tomis nr. 5, bl. H8, sc. A</t>
  </si>
  <si>
    <t>Str. Ozana nr. 3, bl. I31, sc. 1-6</t>
  </si>
  <si>
    <t>Intr. Patinoarului nr. 23, bl. PM55, sc. C</t>
  </si>
  <si>
    <t>Str. Campia Libertatii nr. 41, bl. MC4, sc. A</t>
  </si>
  <si>
    <t>B-dul Nicolae Grigorescu nr. 21, bl. Y9</t>
  </si>
  <si>
    <t>Str. Baba Novac nr. 1, bl.S3, sc. A-B</t>
  </si>
  <si>
    <t>Aleea Barajul Dunarii nr. 9, bl. Z10A, sc. 2</t>
  </si>
  <si>
    <t xml:space="preserve">Str. Odobesti nr. 11, bl. T1, sc. A </t>
  </si>
  <si>
    <t>Str. Badeni nr. 1, bl. M13</t>
  </si>
  <si>
    <t>B-dul Camil Ressu nr. 64, Bl PM28 (sc. A+B+C,D)</t>
  </si>
  <si>
    <t>Intr. Badeni nr. 7, bl. M61</t>
  </si>
  <si>
    <t>Intr. Badeni nr. 5, bl. M19</t>
  </si>
  <si>
    <t>Intr. Badeni nr. 3, bl. M18, sc. 1-3</t>
  </si>
  <si>
    <t>B-dul Camil Ressu nr. 62, Bl. 1D</t>
  </si>
  <si>
    <t>Aleea Barajul Bistritei nr. 6, bl. Z13, sc. 1+8</t>
  </si>
  <si>
    <t>Str. Pazon Marin nr. 4, Bl. G28</t>
  </si>
  <si>
    <t>B-dul Nicolae Grigorescu nr. 45, Bl. C1</t>
  </si>
  <si>
    <t>Str. Anastasie Panu nr. 8, Bl. A12, sc. 2</t>
  </si>
  <si>
    <t>Str. Onisifor Ghibu nr. 9, bl. O24, sc. 1-4</t>
  </si>
  <si>
    <t>Aleea Onisifor Ghibu nr. 5, bl. O26, sc. 1-4</t>
  </si>
  <si>
    <t>Str. Onisifor Ghibu nr. 3, bl. O27</t>
  </si>
  <si>
    <t>Intr. Odobesti nr. 1, bl. Z2, sc. 1+2</t>
  </si>
  <si>
    <t>Aleea Giurgeni nr. 6, Bl. F12, sc. 1-6</t>
  </si>
  <si>
    <t>B-dul 1 Decembrie 1918 nr. 41, bl. P108, sc. B</t>
  </si>
  <si>
    <t>B-dul Camil Ressu nr. 64, Bl.1C</t>
  </si>
  <si>
    <t>B-dul Camil Ressu nr. 66, Bl. 2A1</t>
  </si>
  <si>
    <t>Aleea Fizicienilor nr. 23, Bl.1A</t>
  </si>
  <si>
    <t>Aleea Ciucea nr. 4, bl. P18</t>
  </si>
  <si>
    <t>B-dul 1 Decembrie nr. 38, bl. U3, sc. 1-2</t>
  </si>
  <si>
    <t>Str. Burdujeni nr. 16, bl. N14</t>
  </si>
  <si>
    <t>Aleea Zavideni nr. 1, bl. A10, sc. 1-7</t>
  </si>
  <si>
    <t>Str. Baba Novac nr. 23, bl. G10, sc. A-B</t>
  </si>
  <si>
    <t>Aleea Barajul Iezer nr. 6, bl. M3A, sc. 1-3</t>
  </si>
  <si>
    <t>Str. Patulului nr. 2A, bl. 27, sc. 1-2</t>
  </si>
  <si>
    <t>Str. Patulului nr. 2, bl. 28, sc. 1</t>
  </si>
  <si>
    <t>Aleea Onisifor Ghibu nr. 7, bl. O25, sc. 1-6</t>
  </si>
  <si>
    <t>Aleea Leorda nr. 5, bl. N21, sc. A-D</t>
  </si>
  <si>
    <t>Str. Aleea Postavarul nr. 1(A), bl. C2bis, sc. 1-4</t>
  </si>
  <si>
    <t>Str. Jean Alexandru Steriadi nr. 48, bl. M14</t>
  </si>
  <si>
    <t>Calea Vitan nr. 104, bl. V42A, sc. 4</t>
  </si>
  <si>
    <t>Str. Baia Mare nr. 2, bl. 4, sc. 2</t>
  </si>
  <si>
    <t>B-dul Theodor Pallady nr. 18, bl. M5, sc. B,D,E</t>
  </si>
  <si>
    <t>Str. Jean Alexandru Steriadi nr. 23-25, bl. L16, sc. 2,4</t>
  </si>
  <si>
    <t>Str. Gura Ialomitei nr. 3, bl. PC9, sc. B</t>
  </si>
  <si>
    <t>Str. Cercelus nr. 52, bl. 11, sc. A</t>
  </si>
  <si>
    <t>Str. Alexandru Moruzzi Voievod nr. 5, bl. A13, sc. 2</t>
  </si>
  <si>
    <t>Str. Postavarul nr. 1, bl. C3, sc. 2-3, 4, 5-6</t>
  </si>
  <si>
    <t>Str. Voronet nr. 12, bl. D7, sc. 1, 2, 4</t>
  </si>
  <si>
    <t>Str. Campineanca nr. 8, bl. 3T</t>
  </si>
  <si>
    <t>Str. Constantin Brancusi nr. 3, bl. D12</t>
  </si>
  <si>
    <t>Str. Armenis nr. 6, bl. J3, sc. 1-2</t>
  </si>
  <si>
    <t>Aleea Lipanesti nr. 3, bl. 10</t>
  </si>
  <si>
    <t>Str. Burdujeni nr. 18, bl. N15</t>
  </si>
  <si>
    <t>Str. Negoiu nr. 6, bl. D12, sc. 1-4</t>
  </si>
  <si>
    <t>Al. Bucovina nr. 1, bl. F2</t>
  </si>
  <si>
    <t>Str. Liviu Rebreanu nr. 16, bl. A4, sc. 1-7</t>
  </si>
  <si>
    <t>Str. Voronet nr. 2, bl. D2, sc. 1-2</t>
  </si>
  <si>
    <t xml:space="preserve">Str. Liviu Rebreanu nr. 12, bl. A3, sc. 1-5 </t>
  </si>
  <si>
    <t>Aleea Lunca Bradului nr. 1A, bl. H5bis - 1 sc</t>
  </si>
  <si>
    <t>Str. Dristorului nr. 100, bl. 10A - 2 scari</t>
  </si>
  <si>
    <t>Sos. Mihai Bravu nr. 288, bl. 3 - 3 scari</t>
  </si>
  <si>
    <t>Str. Nicolae Sebe nr. 12, bl. L37, sc. 1</t>
  </si>
  <si>
    <t>B-dul Theodor Pallady  nr. 7-13, bl. R5, sc. A-H</t>
  </si>
  <si>
    <t>Str. Tina Petre nr. 5, bl. L41 - 2 scari</t>
  </si>
  <si>
    <t>Str. Campia Libertatii nr. 43, bl. MC3 - 1 scara</t>
  </si>
  <si>
    <t>Str. Lotrioara nr. 13, bl. V36 - 2 scari</t>
  </si>
  <si>
    <t>Str. Nicolae Licaret nr. 1, bl. 33B - 6 scari</t>
  </si>
  <si>
    <t>Str. Dristorului nr. 97-119, bl. 63</t>
  </si>
  <si>
    <t>B-dul Camil Ressu nr. 57A, bl. Y2, sc. A-Z</t>
  </si>
  <si>
    <t>Al. Fuiorului nr. 2-4-6, bl. Y3</t>
  </si>
  <si>
    <t>Calea Vitan nr. 110, bl. V34A, sc. A</t>
  </si>
  <si>
    <t>B-dul 1 Decembrie 1918 nr. 35, bl. L14, sc. 1, 2-11</t>
  </si>
  <si>
    <t>Str. Liviu Rebreanu nr. 6, bl. B1</t>
  </si>
  <si>
    <t>Str. Trapezului nr. 3, bl. C2</t>
  </si>
  <si>
    <t>Str. Baba Novac nr. 11, bl. G17</t>
  </si>
  <si>
    <t>B-dul 1 Decembrie 1918 nr. 29D, bl. PM81</t>
  </si>
  <si>
    <t>Str. Brailita nr. 3, bl. V18, sc. A</t>
  </si>
  <si>
    <t>Str. Poet Panait Cerna nr. 2, bl. M53, sc. 2</t>
  </si>
  <si>
    <t>Str. Octavian Goga nr. 26, bl. V53C, sc. 1</t>
  </si>
  <si>
    <t>Str. Campineanca nr. 1, bl. P103, sc. 1-2</t>
  </si>
  <si>
    <t>Str. Apostol Margarit nr. 3, bl. 108, sc. A</t>
  </si>
  <si>
    <t>Buget Local</t>
  </si>
  <si>
    <t>Al. Barajul Dunarii nr. 9, bl. Z10A, sc. 6</t>
  </si>
  <si>
    <t>Al. Barajul Dunarii nr. 9, bl. Z10A, sc. 1</t>
  </si>
  <si>
    <t>Str. Postavarul nr. 5, bl. C5, sc. 1-4</t>
  </si>
  <si>
    <t>Str. Patriotilor nr. 9, bl. PM7, sc. B</t>
  </si>
  <si>
    <t>Str. Voronet nr. 18, bl. A22</t>
  </si>
  <si>
    <t>Calea Vitan nr. 106, bl. V40, sc. 4</t>
  </si>
  <si>
    <t>Str. Apostol Margarit nr. 3, bl. 108, sc. 2</t>
  </si>
  <si>
    <t>Str. Agricultori nr. 115, bl. 79</t>
  </si>
  <si>
    <t>Str. Agricultori nr. 117, bl. 81, sc.B</t>
  </si>
  <si>
    <t>Str. Agricultori nr. 121, bl. 82</t>
  </si>
  <si>
    <t>Str. Campia Libertatii nr. 62, bl. G14</t>
  </si>
  <si>
    <t>Str. Odobesti nr. 17, bl. V16, sc. 1</t>
  </si>
  <si>
    <t>Str. Odobesti nr. 17, bl. V16, sc. 2</t>
  </si>
  <si>
    <t>Str. Rotunda nr. 7, bl. H20, sc. 1-3</t>
  </si>
  <si>
    <t>Str. Murgeni nr. 1 bl. L9A</t>
  </si>
  <si>
    <t>Str. Adrian Carstea nr. 11, bl. 36, sc.1</t>
  </si>
  <si>
    <t>Str. Adrian Carstea nr. 11, bl. 36, sc.2</t>
  </si>
  <si>
    <t>Bd. Camil Ressu nr. 13, bl. 58B</t>
  </si>
  <si>
    <t>Str. Ramnicu Sarat nr. 24, bl. 7B, sc. A</t>
  </si>
  <si>
    <t>Al. Textilistilor nr. 1, bl. MY1, sc. 1</t>
  </si>
  <si>
    <t>Str. Baba Novac nr. 13A, bl. 2</t>
  </si>
  <si>
    <t>Str. Prevederii nr. 13, bl. PM23, sc. A</t>
  </si>
  <si>
    <t>Str. Prevederii nr. 13, bl. PM23, sc. B</t>
  </si>
  <si>
    <t>Str. Foisorului nr. 8, bl. F3c, sc. 3</t>
  </si>
  <si>
    <t>Calea Vitan nr. 104, bl. V42A, sc. 2</t>
  </si>
  <si>
    <t>Calea Vitan nr. 104, bl. V42A, sc. 3</t>
  </si>
  <si>
    <t>Str. Moise Nicoara nr. 39, bl. A3</t>
  </si>
  <si>
    <t>Str. Ramnicu Valcea nr. 28, bl. 15A</t>
  </si>
  <si>
    <t>Al. Barajul Uzului nr. 4, bl. Y15, sc. 2</t>
  </si>
  <si>
    <t>Str. Foisorului nr. 8, bl. F3c, sc. 2</t>
  </si>
  <si>
    <t>Str. Ramnicu Sarat nr. 24, bl. 7B, sc. B</t>
  </si>
  <si>
    <t>Bd. Nicolae Grigorescu nr. 59, bl. PM2, sc. B</t>
  </si>
  <si>
    <t>Calea Calarasilor nr. 245 - 247, bl. B1</t>
  </si>
  <si>
    <t>Str. Fizicienilor nr. 20, bl. 20A</t>
  </si>
  <si>
    <t>Bd. Theodor Pallady nr. 22, bl. PM25, sc. A</t>
  </si>
  <si>
    <t>Bd. Theodor Pallady nr. 22, bl. PM25, sc. D</t>
  </si>
  <si>
    <t>Al. Bucovina nr. 2, bl. F1</t>
  </si>
  <si>
    <t>Str. Prevederii nr. 5, bl. PM11A, sc. A+B</t>
  </si>
  <si>
    <t>Intrarea Horbotei nr. 1, bl. M1</t>
  </si>
  <si>
    <t>Al. Dimitrie Anghel nr. 1, bl. M45</t>
  </si>
  <si>
    <t>Str. Cozla nr. 6, bl. A8, sc. 2</t>
  </si>
  <si>
    <t>Str. Constantin Brancusi nr. 11, bl. D16</t>
  </si>
  <si>
    <t>Str. Marius Emanoil Buteica nr. 6, bl. 72</t>
  </si>
  <si>
    <t>Str. Anastasie Panu nr. 30, bl. A16</t>
  </si>
  <si>
    <t>Al. Fetesti nr. 9-15, bl. F1</t>
  </si>
  <si>
    <t>Str. Prevederii nr. 5, bl. PM11A, sc. C+D</t>
  </si>
  <si>
    <t>Calea Vitan nr. 104, bl. V42A, sc. 1</t>
  </si>
  <si>
    <t>Str. Patriotilor nr. 9, bl. PM7, sc. A</t>
  </si>
  <si>
    <t>Str. Patriotilor nr. 9, bl. PM7, sc. C</t>
  </si>
  <si>
    <t>Str. Patriotilor nr. 9, bl. PM7, sc. D</t>
  </si>
  <si>
    <t>Al. Buhusi nr. 5, bl. 6</t>
  </si>
  <si>
    <t>Str. Voronet nr. 11, bl. D6</t>
  </si>
  <si>
    <t>Al. Giurgeni nr. 2, bl. F14</t>
  </si>
  <si>
    <t>Bd. Nicolae Grigorescu nr. 59, bl. PM2, sc. A</t>
  </si>
  <si>
    <t>Str. Aurel Botea nr. 8, bl. B6, sc. 1</t>
  </si>
  <si>
    <t>Str. Daniel Barcianu nr. 31, bl. A2</t>
  </si>
  <si>
    <t>Str. Alexandru Moruzzi nr. 6, bl. B6, sc. 1+2</t>
  </si>
  <si>
    <t>Al. Fizicienilor nr. 27, bl. 2A</t>
  </si>
  <si>
    <t>Str. Reconstructiei nr. 6, bl. 28, sc. 2-3</t>
  </si>
  <si>
    <t>Str. Plt. Nedelcu Ion nr. 15, bl. H12</t>
  </si>
  <si>
    <t>Al. Marius Buteica Emanoil nr. 2, bl. 68</t>
  </si>
  <si>
    <t>Bd. Nicolae Grigorescu nr. 5, bl. M4</t>
  </si>
  <si>
    <t>Str. Brailita nr. 9, bl. D9B</t>
  </si>
  <si>
    <t>Str. Brailita nr. 7, bl. D9A</t>
  </si>
  <si>
    <t>Str. Lt. Nicolae Pascu nr. 2, bl. R1</t>
  </si>
  <si>
    <t>Str. Aurel Botea nr. 3, bl. B5C, sc. 1-2</t>
  </si>
  <si>
    <t>Bd. Nicolae Grigorescu nr. 27, bl. Y9C</t>
  </si>
  <si>
    <t>Calea Vitan nr. 215 - 217, bl. 21-22, sc. 1</t>
  </si>
  <si>
    <t>Calea Vitan nr. 117, bl. V21A, sc. 2</t>
  </si>
  <si>
    <t>Calea Vitan nr. 106, bl. V40, sc. 3</t>
  </si>
  <si>
    <t>Calea Vitan nr. 106, bl. V40, sc. 5</t>
  </si>
  <si>
    <t>Str. Vlad Judetul nr. 8, bl. V11, sc. 2</t>
  </si>
  <si>
    <t>Str. Agricultori nr. 119, bl. 80</t>
  </si>
  <si>
    <t>Al. Barajul Cucuteni nr. 10, bl. M8A</t>
  </si>
  <si>
    <t>Al. Barajul Dunarii nr. 9, bl. Z10A, sc. 3</t>
  </si>
  <si>
    <t>Al. Barajul Dunarii nr. 9, bl. Z10A, sc. 4</t>
  </si>
  <si>
    <t>Al. Barajul Dunarii nr. 9, bl. Z10A, sc. 5</t>
  </si>
  <si>
    <t>Al. Fizicienilor nr. 10, bl. 2G</t>
  </si>
  <si>
    <t>Str. Burdujni nr. 5, bl. A14</t>
  </si>
  <si>
    <t>Str. Schitului nr. 8, bl. 7D2</t>
  </si>
  <si>
    <t>Str. Plt. Radu Gheorghe nr. 1, bl. 16 Titan sc. A</t>
  </si>
  <si>
    <t>Str. Plt. Radu Gheorghe nr. 1, bl. 16 Titan sc. B</t>
  </si>
  <si>
    <t>Str. Plt. Radu Gheorghe nr. 1, bl. 16 Titan sc. C</t>
  </si>
  <si>
    <t>Str. Bucovina nr. 7, bl. G2</t>
  </si>
  <si>
    <t>Str. Rarau nr. 2, bl. V71</t>
  </si>
  <si>
    <t>Bd. Theodor Pallady nr. 22, bl. PM25, sc. B</t>
  </si>
  <si>
    <t>Bd. Theodor Pallady nr. 22, bl. PM25, sc. C</t>
  </si>
  <si>
    <t>Str. Banu Udrea nr. 9-11, bl. J2, sc. 1</t>
  </si>
  <si>
    <t>Str. Banu Udrea nr. 9-11, bl. J2, sc. 2</t>
  </si>
  <si>
    <t>Trapezului nr. 5, bl. G1A</t>
  </si>
  <si>
    <t>Foisorului nr. 13, bl. F8C</t>
  </si>
  <si>
    <t>Alexandru Moruzzi nr. 4, bl. B1</t>
  </si>
  <si>
    <t>Str. Brailita nr. 5, bl. V10</t>
  </si>
  <si>
    <t>Bd. Theodor Pallady nr. 23, bl. V10</t>
  </si>
  <si>
    <t>Str. Cpt. Nicolae Licaret nr. 4, bl. 51, sc. 1</t>
  </si>
  <si>
    <t>Str. Schitului nr. 9, bl. 40</t>
  </si>
  <si>
    <t>Str. Calusarilor nr. 4, bl. 43A, sc. 1-2</t>
  </si>
  <si>
    <t>Bd. Camil Ressu nr. 3, bl. 13A</t>
  </si>
  <si>
    <t>Bd. Camil Ressu nr. 40, bl. C13, sc. 1</t>
  </si>
  <si>
    <t>Al. Barajul Sadului nr. 1, bl. N5</t>
  </si>
  <si>
    <t>Sos. Mihai Bravu nr. 388, bl. B2B</t>
  </si>
  <si>
    <t>Str. Liviu Rebreanu nr. 39, bl. PM22, sc. 1</t>
  </si>
  <si>
    <t>Str. Liviu Rebreanu nr. 39, bl. PM22, sc. 3</t>
  </si>
  <si>
    <t>Str. Anastasie Panu nr. 10, bl. B7</t>
  </si>
  <si>
    <t>Str. Matei Basarab nr. 108, bl. 74B</t>
  </si>
  <si>
    <t>Str. Danubiu nr. 3, bl. 20C</t>
  </si>
  <si>
    <t>Str. Matei Basarab nr. 108, bl. 74A</t>
  </si>
  <si>
    <t>Al. Barajul Sadului nr. 7C, bl. M4A3</t>
  </si>
  <si>
    <t>Str. Liviu Rebreanu nr. 39, bl. PM22, sc.2</t>
  </si>
  <si>
    <t>Str. Tudor Gheorghe Bogdan nr. 1, bl. 22C</t>
  </si>
  <si>
    <t>Str. Foisorului nr. 24, bl. F14C, sc. 1+3</t>
  </si>
  <si>
    <t>Str. Prevederii nr. 5, bl. PM11A, sc. E</t>
  </si>
  <si>
    <t>Str. Moise Nicoara nr. 38, bl. C4</t>
  </si>
  <si>
    <t>Str. Campia Libertatii nr. 33, bl. 21, sc. 1</t>
  </si>
  <si>
    <t>Str. Campia Libertatii nr. 33, bl. 21A, sc. 5-6-7</t>
  </si>
  <si>
    <t>Str. Emil Botta nr. 2, bl. M108, sc. 1,2</t>
  </si>
  <si>
    <t>Str. Lucretiu Patrascanu nr. 13, bl. G1</t>
  </si>
  <si>
    <t>Str. Tomis nr. 10, bl. C5</t>
  </si>
  <si>
    <t>Str. Emil Garleanu nr. 12, bl. A1, sc 1</t>
  </si>
  <si>
    <t>Str. Odobesti nr. 4, bl. Z3, SC. 3</t>
  </si>
  <si>
    <t>Str. Odobesti nr. 4, bl. Z3, SC. 1,2,4,5,6</t>
  </si>
  <si>
    <t>Str. Zizin nr. 11, bl. V40,  sc. 2</t>
  </si>
  <si>
    <t>Str. Nerva Traian nr. 7, bl. M66, sc. 2</t>
  </si>
  <si>
    <t>Str. Anastasie Panu nr. 8, bl. A12, sc. 1</t>
  </si>
  <si>
    <t>Str. Panait Cerna nr. 2 bl. M53, sc. 1</t>
  </si>
  <si>
    <t>Str. Panait Cerna nr. 2, bl. M53, sc. 4</t>
  </si>
  <si>
    <t>Str. Panait Cerna nr. 2, bl. M53, sc. 3</t>
  </si>
  <si>
    <t>Str. Dumitru Papazoglu nr. 7, bl. B10, sc. 2</t>
  </si>
  <si>
    <t>Str. Dumitru Papazoglu nr. 7, bl. B10, sc. 1</t>
  </si>
  <si>
    <t>Str. Buhusi nr. 7, bl. 7</t>
  </si>
  <si>
    <t>Calea Vitan nr. 223, bl. 3</t>
  </si>
  <si>
    <t>Str. Theodor Sperantia nr. 104, bl. S26, sc. 1-2</t>
  </si>
  <si>
    <t>Al. Lipanesti nr. 15, bl. J20, sc. 1</t>
  </si>
  <si>
    <t>Str. Ciucea nr. 4, bl. P106</t>
  </si>
  <si>
    <t>Str. Gura Vadului nr. 6, bl. G21-22</t>
  </si>
  <si>
    <t>str. Ramnicu Valcea nr.29, bl. 20D</t>
  </si>
  <si>
    <t>str. Prevederii nr.7, bl. PM11B</t>
  </si>
  <si>
    <t>str. Becatei nr.4, bl. R4, sc. C</t>
  </si>
  <si>
    <t>str. Becatei nr. 2-6, bl. R4, sc. A</t>
  </si>
  <si>
    <t>str. Vlahita nr.3, bl. PM18</t>
  </si>
  <si>
    <t>str. Becatei nr. 2-6, bl. R4, sc. B</t>
  </si>
  <si>
    <t>str. Becatei nr.2, bl. R4, sc. E</t>
  </si>
  <si>
    <t>str. Matei Basarab nr.60, bl. L108, sc.B</t>
  </si>
  <si>
    <t>Str. Gruiul Argesului nr. 1 bl. 31A</t>
  </si>
  <si>
    <t>Str. Alunelului nr. 2, bl. 32</t>
  </si>
  <si>
    <t>Intrarea Barsei nr. 4, bl. G8, sc. 1-2</t>
  </si>
  <si>
    <t>Al. Adrian Carstea nr. 1, bl. 30B, sc. 1-2</t>
  </si>
  <si>
    <t>Str. Aniversarii bl. 39A</t>
  </si>
  <si>
    <t>Str. Banul Udrea nr. 12, bl. H5</t>
  </si>
  <si>
    <t>Str. Agatha Barsescu nr. 11, bl. V11, sc. 1</t>
  </si>
  <si>
    <t>Str. Campia Libertatii nr. 64, bl. 34A</t>
  </si>
  <si>
    <t>Bd. Nicolae Grigorescu nr. 36, bl. S1D, sc. 1,2</t>
  </si>
  <si>
    <t>Str. Theodor D. Sperantia nr. 98, bl. S28</t>
  </si>
  <si>
    <t>Str.Anastasie Panu nr. 1, bl. A2 Sc. 1,2 /
 Str. Emil Garleanu nr.10 bl.A2 Sc.3</t>
  </si>
  <si>
    <t>Str. Alexander Von Humbolt nr. 5, bl. V23A,
 sc. 1-2</t>
  </si>
  <si>
    <t>Bd. Nicolae Grigorescu nr. 47, bl. C2</t>
  </si>
  <si>
    <t>bd. Theodor Pallady nr. 12, bl. M3H</t>
  </si>
  <si>
    <t>bd. Theodor Pallady nr. 16, bl. M3B</t>
  </si>
  <si>
    <t>str. Prevederii nr.8, bl. D3</t>
  </si>
  <si>
    <t>str. Fizicienilor nr.18A, bl. 11</t>
  </si>
  <si>
    <t>str. Fizicienilor nr.16, bl. 10A</t>
  </si>
  <si>
    <t>Aleea Suraia nr.4, bl. 21B</t>
  </si>
  <si>
    <t>str. Tudor Gheorghe Bogdan nr.4, bl. 20B1</t>
  </si>
  <si>
    <t>str. Ramnicu Sarat nr.8, bl. 21A</t>
  </si>
  <si>
    <t>str. Lugojana nr. 10, bl. 15D</t>
  </si>
  <si>
    <t>str. Ramnicu Valcea nr.31, bl. 17A, sc. 1-2</t>
  </si>
  <si>
    <t>Str. Mizil nr.2, bl.G17, sc. A+B</t>
  </si>
  <si>
    <t>Aleea Vlahita nr.1, bl. PM18BIS</t>
  </si>
  <si>
    <t>Bd. Camil Ressu nr.30, bl. A8BIS</t>
  </si>
  <si>
    <t>Bd. Camil Ressu nr. 28, bl. A8</t>
  </si>
  <si>
    <t>str. Ramnicu Sarat nr.11, bl. 19A</t>
  </si>
  <si>
    <t>str. Istriei nr.4, bl. 21E</t>
  </si>
  <si>
    <t>str. Liviu Rebreanu nr.13, bl. N2</t>
  </si>
  <si>
    <t>Str. Stelian Mihale nr.11, bl. PM94</t>
  </si>
  <si>
    <t>Aleea Barajul Rovinari nr.1B, bl.M7C</t>
  </si>
  <si>
    <t>Aleea Madarasi nr.11, bl. D1</t>
  </si>
  <si>
    <t>str. Prevederii nr. 4, bl. M29C</t>
  </si>
  <si>
    <t>str. Ilioara nr. 14, bl. M30C</t>
  </si>
  <si>
    <t>bd. 1 Decembrie 1918 nr. 64, bl. U21</t>
  </si>
  <si>
    <t>bd. Nicolae Grigorescu nr. 57, bl. PM1</t>
  </si>
  <si>
    <t>bd. Nicolae Grigorescu nr. 65, bl. D11</t>
  </si>
  <si>
    <t>Str. Lunca Bradului nr. 4, bl. B6, sc. A-B</t>
  </si>
  <si>
    <t>Al. Barajul Lotru nr. 2, bl. N7</t>
  </si>
  <si>
    <t>Al. Codrii Neamtului nr. 13, bl. NB1, sc. 1-4</t>
  </si>
  <si>
    <t>Al. Scolarilor nr. 10, bl. S24</t>
  </si>
  <si>
    <t>B-dul 1 Decembrie 1918 nr. 53, bl. P2</t>
  </si>
  <si>
    <t>B-dul 1 Decembrie 1918 nr. 70, bl. VN6</t>
  </si>
  <si>
    <t>B-dul Camil Ressu nr. 34, bl. A10</t>
  </si>
  <si>
    <t>B-dul Camil Ressu nr. 56, bl. D1A</t>
  </si>
  <si>
    <t>B-dul Camil Ressu nr. 9 bl. 58</t>
  </si>
  <si>
    <t>B-dul Theodor Pallady nr. 17, bl. U27</t>
  </si>
  <si>
    <t>B-dul Theodor Pallady nr. 19, bl. P4</t>
  </si>
  <si>
    <t>B-dul Camil Ressu nr. 47, bl. N9</t>
  </si>
  <si>
    <t>Str. Postavarul nr. 11, bl. E5</t>
  </si>
  <si>
    <t>B-dul Nicolae Grigorescu nr. 33, bl. A1</t>
  </si>
  <si>
    <t>B-dul Theodor Pallady nr. 31 bl. N3B</t>
  </si>
  <si>
    <t>Str.Alunelului nr.3 ,bl.45</t>
  </si>
  <si>
    <t>Str. Moreni nr. 4, bl. 6G</t>
  </si>
  <si>
    <t>Str. Rasinari nr. 4, bl. N10</t>
  </si>
  <si>
    <t>Sos Mihai Bravu nr. 295, bl. 15</t>
  </si>
  <si>
    <t>Str. Racari nr. 20, bl. 46</t>
  </si>
  <si>
    <t>Bd. Camil Ressu nr.26, bl. A7</t>
  </si>
  <si>
    <t>str. Schitului nr.20, bl. 20</t>
  </si>
  <si>
    <t>str. Radu Gheorghe nr.7, bl. 14, sc.A</t>
  </si>
  <si>
    <t>Bd. Camil Ressu nr.38, bl. A11</t>
  </si>
  <si>
    <t>Bd. Camil Ressu nr.22, bl. A6</t>
  </si>
  <si>
    <t>Bd. Camil Ressu nr.46, bl. A13</t>
  </si>
  <si>
    <t>str. Calea Vitan nr.235, bl. 1</t>
  </si>
  <si>
    <t>str. Petre Ionescu nr.5, bl. X19</t>
  </si>
  <si>
    <t>str. Fizicienilor nr.24, bl. 30A</t>
  </si>
  <si>
    <t>Str. Buhusi nr. 2 bl. 3, sc. 1-3</t>
  </si>
  <si>
    <t>Str. Jean Steriadi nr. 11, bl. M3</t>
  </si>
  <si>
    <t>Al. Postavarul nr. 2, bl. E2</t>
  </si>
  <si>
    <t>Str. Schitului nr. 4, bl. 7D3</t>
  </si>
  <si>
    <t>Str. Lotrioara nr. 17, bl. V38</t>
  </si>
  <si>
    <t>Al. Ilioara nr. 2, bl. PM30A</t>
  </si>
  <si>
    <t>B-dul Camil Ressu nr. 74, bl. S2, sc. A+B</t>
  </si>
  <si>
    <t>Str. Ramnicu Valcea nr. 3, bl.S16</t>
  </si>
  <si>
    <t>B-dul Ramnicu Sarat nr. 9, bl. 19B, sc. 1</t>
  </si>
  <si>
    <t>Sos. Mihai Bravu nr. 306, bl. B13D</t>
  </si>
  <si>
    <t>Str. Mizil nr. 5, bl. G18</t>
  </si>
  <si>
    <t>Str. Ramnicu Sarat nr. 15, bl. 20F, sc.1-3</t>
  </si>
  <si>
    <t>Str. Ramnicu Valcea nr. 26, bl. 15B</t>
  </si>
  <si>
    <t>Sos. Mihai Bravu nr. 434, bl. V16</t>
  </si>
  <si>
    <t>B-dul Nicolae Grigorescu nr. 13, bl. L5</t>
  </si>
  <si>
    <t>Calea Vitan nr. 201, bl. 51</t>
  </si>
  <si>
    <t>Calea Vitan nr. 221, bl. 9</t>
  </si>
  <si>
    <t>Str. Alunelului nr. 1 bl. 40</t>
  </si>
  <si>
    <t>Str. Codrii Neamtului nr. 11, bl. 2</t>
  </si>
  <si>
    <t>Str. Plt. Petre D. Ionescu nr. 3, bl. X15</t>
  </si>
  <si>
    <t>Str. Postavarul nr. 22, bl. 12</t>
  </si>
  <si>
    <t>Al. Barajul Sadului nr. 2, bl. Z11A</t>
  </si>
  <si>
    <t>Str. Campia Libertatii nr. 45, bl. MC2</t>
  </si>
  <si>
    <t>B-dul 1 Decembrie 1918 nr. 51, bl. J38</t>
  </si>
  <si>
    <t>Str. Lotrioara nr. 5, bl. V31</t>
  </si>
  <si>
    <t>Str. Calusarilor nr. 1, bl. 50</t>
  </si>
  <si>
    <t>Str. Drumul Murgului nr. 4, bl. 2bis</t>
  </si>
  <si>
    <t>Sos. Mihai Bravu nr. 327, bl. 54, sc.A-B</t>
  </si>
  <si>
    <t>Intrarea Barsei nr. 10, bl. G5</t>
  </si>
  <si>
    <t>Aleea Giurgeni nr. 1, bl. F6</t>
  </si>
  <si>
    <t>str. Apostol Margarit nr. 2, bl. 107</t>
  </si>
  <si>
    <t>str. Theodor Sperantia nr. 135, bl. 83</t>
  </si>
  <si>
    <t>str. Jean Steriadi nr. 40, bl. M11</t>
  </si>
  <si>
    <t>str. Petre Ionescu nr. 1, bl. X14</t>
  </si>
  <si>
    <t>str. Liviu Rebreanu nr. 37, bl. M24</t>
  </si>
  <si>
    <t>str. Rm. Valcea nr. 4. bl. S19</t>
  </si>
  <si>
    <t>str. Caloian Judetul nr. 2, bl. D21B</t>
  </si>
  <si>
    <t>str. Caloian Judetu nr. 8, bl. D19B</t>
  </si>
  <si>
    <t>str. Banul Udrea nr. 7, bl. 8</t>
  </si>
  <si>
    <t>Str. Traian Popovici nr. 91, bl. B7</t>
  </si>
  <si>
    <t>str. Codrii Neamtului nr. 66, bl. N19</t>
  </si>
  <si>
    <t>str. Vlaicu Voda nr. 25, bl. 34C</t>
  </si>
  <si>
    <t>str. Calea Calarasilor nr. 177, bl. 45</t>
  </si>
  <si>
    <t>str. Codrii Neamtului nr. 19, bl. NB2</t>
  </si>
  <si>
    <t>str. Banu Udrea nr. 3, bl. 6</t>
  </si>
  <si>
    <t>Aleea Barajul Cucuteni nr. 3, bl. A14, sc. 1</t>
  </si>
  <si>
    <t>str. Cozla nr. 2, bl. F4</t>
  </si>
  <si>
    <t>Aleea Stanila nr. 3, bl. H9</t>
  </si>
  <si>
    <t>str. Liviu Rebreanu nr. 37, bl. M16, sc. 1-3</t>
  </si>
  <si>
    <t>Aleea Blajel nr. 13, bl. V6</t>
  </si>
  <si>
    <t>str. Postasului nr.4, bl. 10, sc. 1-4</t>
  </si>
  <si>
    <t>str. Burdujeni nr. 10, bl. N13</t>
  </si>
  <si>
    <t>str. Liviu Rebreanu nr. 18, bl. A5</t>
  </si>
  <si>
    <t>Str. Lugojana nr. 4, bl. 12</t>
  </si>
  <si>
    <t>str. Camil Ressu nr. 23, bl. 55</t>
  </si>
  <si>
    <t>str. Alexandru Vlahuta nr. 1, bl. M49</t>
  </si>
  <si>
    <t>str. Fetesti nr. 3-5, bl. F3</t>
  </si>
  <si>
    <t>str. Nicolae Sebe nr. 1, bl. W2</t>
  </si>
  <si>
    <t>str. Cozla nr. 4, bl. A9</t>
  </si>
  <si>
    <t>str. Alexandru Moruzzi nr. 10, bl. V57</t>
  </si>
  <si>
    <t>str. Jean Steriadi nr. 24-28, bl. M9</t>
  </si>
  <si>
    <t>str. Trapezului nr. 1, bl. R12</t>
  </si>
  <si>
    <t>str. Agatha Barsescu nr. 10, bl. V19</t>
  </si>
  <si>
    <t>Aleea Madarasi nr. 13, bl. D4</t>
  </si>
  <si>
    <t>str. Soldat Ghita Serban nr.2, bl. X11</t>
  </si>
  <si>
    <t>str. Prevederii nr. 9, bl. PM20</t>
  </si>
  <si>
    <t>Str. Lucretiu Patrascanu nr.19 bl. MC18A sc. 2</t>
  </si>
  <si>
    <t>Str. Lucretiu Patrascanu nr. 15, bl. MC19</t>
  </si>
  <si>
    <t>Str. Banu Udrea nr. 4, bl. G8</t>
  </si>
  <si>
    <t>Str. Lucretiu Patrascanu nr. 17, bl. MC18</t>
  </si>
  <si>
    <t>Str. Textilistilor nr. 9, bl. MY11</t>
  </si>
  <si>
    <t>Str. Prevederii nr. 3, bl. PM5</t>
  </si>
  <si>
    <t>Str. Prevederii nr. 11B, bl. M29H</t>
  </si>
  <si>
    <t>Str. Drumul Murgului nr. 4, bl. C4</t>
  </si>
  <si>
    <t>Str. Prevederii nr. 26, bl. G8</t>
  </si>
  <si>
    <t>Str. Becatei nr. 8, bl. U26</t>
  </si>
  <si>
    <t>Str. Plt. Petre D. Ionescu nr. 52, bl. U22</t>
  </si>
  <si>
    <t>Str. Sold. Ghita Serban nr. 4, bl. X17</t>
  </si>
  <si>
    <t>Str. Dumitru Pene nr. 4, bl. J11</t>
  </si>
  <si>
    <t>Str. Valea Buzaului nr. 3, bl. G13</t>
  </si>
  <si>
    <t>Al. Lipanesti nr. 1, bl. M1</t>
  </si>
  <si>
    <t>Al. Vasile Goldis nr. 2A, bl. 1</t>
  </si>
  <si>
    <t>Str. Adrian Carstea nr. 70, bl. 35, sc. 1-2</t>
  </si>
  <si>
    <t>Str. Calusarilor nr. 3, bl. 24</t>
  </si>
  <si>
    <t>Al. Barajul Dunarii nr. 12, bl. M8</t>
  </si>
  <si>
    <t>Str. Buteica Emanoil Marius nr. 10, bl. 61</t>
  </si>
  <si>
    <t>Al. Fizicienilor nr. 8, bl. 3D, sc. 1-2</t>
  </si>
  <si>
    <t>Al. Ianca nr. 2, bl. V18</t>
  </si>
  <si>
    <t>Bd. 1 Decembrie 1918 nr. 41, bl. P108, sc. A</t>
  </si>
  <si>
    <t>Str. Danubiu nr. 5, bl. 20H</t>
  </si>
  <si>
    <t>Str. Traian Popovici nr. 128, bl. B4A</t>
  </si>
  <si>
    <t>Str. Danubiu nr. 9, bl. 6F</t>
  </si>
  <si>
    <t>Str. Istriei nr. 10, bl. 19C, sc. 2</t>
  </si>
  <si>
    <t>Al. Barajul Lotru nr. 1, bl. M4B</t>
  </si>
  <si>
    <t>Sos. Mihai Bravu nr. 286, bl. 2</t>
  </si>
  <si>
    <t>Str. Marius Emanoil Buteica nr. 8, bl. 62</t>
  </si>
  <si>
    <t>Str. Postavarul nr. 24, bl. 13, sc. A</t>
  </si>
  <si>
    <t>Al. Barajul Cucuteni nr. 2, bl. M4A</t>
  </si>
  <si>
    <t>Str. Constantin Brancusi nr. 5, bl. D13</t>
  </si>
  <si>
    <t>Str. Prisaca Dornei nr. 9-11, bl. N16</t>
  </si>
  <si>
    <t>Str. Schitului nr. 14, bl. 57</t>
  </si>
  <si>
    <t>Str. Prevederii nr. 10, bl. D5, sc. 1</t>
  </si>
  <si>
    <t>Str. Voronet nr. 1, bl. D1</t>
  </si>
  <si>
    <t>Str. Basarabia nr. 238, bl. MY5</t>
  </si>
  <si>
    <t>Scolarilor nr. 14, bl. S14</t>
  </si>
  <si>
    <t>Str. Jean Steriadi nr. 2, bl. G4</t>
  </si>
  <si>
    <t>Str. Breaza nr. 7, bl. V22A</t>
  </si>
  <si>
    <t>Str. Liviu Rebreanu nr. 41, bl. Z22</t>
  </si>
  <si>
    <t>Str. Becatei nr. 6A, bl. V7</t>
  </si>
  <si>
    <t>Str. Campia Libertatii nr. 42, bl. B2</t>
  </si>
  <si>
    <t>Str. Laborator nr. 145, bl. S11</t>
  </si>
  <si>
    <t>Str. Mihai Bravu nr. 309, bl. R3</t>
  </si>
  <si>
    <t>Al. Lacramioarei nr. 1, bl. 9A</t>
  </si>
  <si>
    <t>Str. Prisaca Dornei nr. 2 , bl. D3</t>
  </si>
  <si>
    <t>Sos. Mihai Bravu nr. 329, bl. 53</t>
  </si>
  <si>
    <t>Bd. 1 Decembrie 1918 nr. 1, bl. 9</t>
  </si>
  <si>
    <t>Str. Theodor D. Sperantia nr. 137, bl. 84, sc. A</t>
  </si>
  <si>
    <t>Al. Scolarilor nr. 16, bl. S13</t>
  </si>
  <si>
    <t>Str. Plt. Nedelcu Ion nr. 3, bl. 1A</t>
  </si>
  <si>
    <t>str. Ghita Serban nr. 10, bl. 8A</t>
  </si>
  <si>
    <t>Aleea Madarasi nr. 7, bl. D7</t>
  </si>
  <si>
    <t>str. Patriotilor nr. 4, bl. PM14</t>
  </si>
  <si>
    <t>str. Prevederii nr. 11A, bl. M29E</t>
  </si>
  <si>
    <t>str. Zemes nr. 1A, bl. M29B</t>
  </si>
  <si>
    <t>POR 2017</t>
  </si>
  <si>
    <t>str. Campineanca nr. 3, bl. P109, sc. B</t>
  </si>
  <si>
    <t>str. Campineanca nr. 3, bl. P109, sc. A</t>
  </si>
  <si>
    <t>Calea Calarasilor nr. 175, bl. 44, sc. A</t>
  </si>
  <si>
    <t>Calea Calarasilor nr. 175, bl. 44, sc. B</t>
  </si>
  <si>
    <t>Calea Calarasilor nr. 175, bl. 44, sc. C</t>
  </si>
  <si>
    <t>str. Iosif Hodos nr. 4, bl. J50</t>
  </si>
  <si>
    <t>Aleea Fizicienilor nr. 13, bl. 3A</t>
  </si>
  <si>
    <t>bd. Nicolae Grigorescu nr. 65, bl. D11A</t>
  </si>
  <si>
    <t>str. Petre Ionescu nr. 13, bl. 7 bis, sc. 1-2</t>
  </si>
  <si>
    <t>str. Plutonier Petre Ionescu nr. 12, bl. 15</t>
  </si>
  <si>
    <t>str. Stelian Mihale nr.10, bl. X16</t>
  </si>
  <si>
    <t>Al. Suraia nr.1, bl. 30, sc. A</t>
  </si>
  <si>
    <t>str. Ramnicu Valcea nr.21-23, bl. 22B</t>
  </si>
  <si>
    <t>Bd. 1 Decembrie 1918 nr. 52, bl. 14</t>
  </si>
  <si>
    <t>Str. Drumul Murgului nr.10, bl.B4</t>
  </si>
  <si>
    <t>Aleea Leorda nr.8, bl.N20, sc.1-2</t>
  </si>
  <si>
    <t>Str. Jean Steriadi nr.19, bl.P20 bis</t>
  </si>
  <si>
    <t>Al. Suraia nr.8, bl.51</t>
  </si>
  <si>
    <t>Str. Alexandru Vlahuta nr.3, bl.M48</t>
  </si>
  <si>
    <t>Str.Liviu Rebreanu nr 17,bl N4</t>
  </si>
  <si>
    <t>str. Odobesti nr. 15, bl. V15</t>
  </si>
  <si>
    <t>str. Labirint nr. 149, bl. L117bis, sc. 1</t>
  </si>
  <si>
    <t>str. Stelian Mihale nr. 5, bl. 3, sc. B</t>
  </si>
  <si>
    <t>str. Liviu Rebreanu nr. 43, bl. Z23</t>
  </si>
  <si>
    <t>str. Solidaritatii nr. 1, bl. M 17</t>
  </si>
  <si>
    <t>str. Emil Garleanu nr. 11,bl. A8</t>
  </si>
  <si>
    <t>str. Voronet nr. 14, bl. D8</t>
  </si>
  <si>
    <t>str. Voronet nr. 16-16bis, bl. A15-A15bis</t>
  </si>
  <si>
    <t>str. Tudor Gheorghe Bogdan nr. 3, bl. 21F</t>
  </si>
  <si>
    <t>Sos. Mihai Bravu nr. 432, bl. V17</t>
  </si>
  <si>
    <t>Str. Valea Buzaului nr. 10, bl. G30</t>
  </si>
  <si>
    <t>Str. Valea Buzaului nr. 14, bl. G26bis</t>
  </si>
  <si>
    <t>Bd. Nicolae Grigorescu  nr. 18, bl. B3bis</t>
  </si>
  <si>
    <t>Str. Codrii Neamtului nr. 13, bl. 1, sc. 1+2</t>
  </si>
  <si>
    <t>Str. Minis nr. 4, bl. X6</t>
  </si>
  <si>
    <t>Str. Patulului nr. 6, bl. 5</t>
  </si>
  <si>
    <t>Str. Racari nr. 10, bl. 41, sc. 1-2</t>
  </si>
  <si>
    <t>Str. Prisaca Dornei nr. 8, bl. D6</t>
  </si>
  <si>
    <t>Aleea Textilistilor nr. 3, bl. MY2</t>
  </si>
  <si>
    <t>Str. Sold. Nicolae T. Sebe nr. 12, bl. L37, sc. B</t>
  </si>
  <si>
    <t>Str. Plt. Petre D. Ionescu nr. 10, bl. X18</t>
  </si>
  <si>
    <t>Al. Adjud nr. 2, bl. F1</t>
  </si>
  <si>
    <t>B-dul 1 Decembrie 1918 nr. 72, bl. VN5</t>
  </si>
  <si>
    <t>Str. Serg Dumitru Pene nr. 5, bl. J51</t>
  </si>
  <si>
    <t>Str. Baia Mare nr. 6, bl. 7, sc. 1-2</t>
  </si>
  <si>
    <t>Str. Lotrioara nr. 7, bl. V32</t>
  </si>
  <si>
    <t>Str. Postavarul nr. 17, bl. O28</t>
  </si>
  <si>
    <t>Al Emil Botta nr. 3, bl. M105, sc. 1-2</t>
  </si>
  <si>
    <t>Str. Complexului nr. 1, bl. 62</t>
  </si>
  <si>
    <t>Str. Cozla nr. 8D, bl. A30</t>
  </si>
  <si>
    <t>Str. Negoiu nr. 4, bl. D16</t>
  </si>
  <si>
    <t>Al. Blajel nr. 2, bl. V4</t>
  </si>
  <si>
    <t>Al. Ramnicu Valcea nr. 1, bl. S17</t>
  </si>
  <si>
    <t>Str. Codrii Neamtului nr. 17, bl. NB2A</t>
  </si>
  <si>
    <t>Al Ramnicu Valcea nr. 11, bl. S30</t>
  </si>
  <si>
    <t>Intrarea Horbotei nr. 2A, bl. M11</t>
  </si>
  <si>
    <t>Al. Codrii Neamtului nr. 2, bl. 4</t>
  </si>
  <si>
    <t>Str. Cozla nr. 10, bl. A11</t>
  </si>
  <si>
    <t>Intrarea Simbolului nr. 11, bl. 1</t>
  </si>
  <si>
    <t>B-dul Nicolae Grigorescu nr. 35, bl. B3</t>
  </si>
  <si>
    <t>B-dul Nicolae Grigorescu nr. 9, bl. L3</t>
  </si>
  <si>
    <t>Str. Laborator nr. 129, bl. S2A</t>
  </si>
  <si>
    <t>Str. Postavarul nr. 19, bl. 9</t>
  </si>
  <si>
    <t>Al.Textilistilor nr. 7, bl. MY12</t>
  </si>
  <si>
    <t>Str.Rasinari nr.1-3, bl.U6-N9</t>
  </si>
  <si>
    <t>Str. Traian Popovici (fosta str.Unitatii ) nr. 89, bl. B10</t>
  </si>
  <si>
    <t>Str.Radu Gheorghe nr. 9, bl. 13</t>
  </si>
  <si>
    <t>Str.Bonea Marin nr.36,bl.7,sc.1,2,3,4</t>
  </si>
  <si>
    <t>Str.Onisifor Ghibu nr.8,bl.O29</t>
  </si>
  <si>
    <t>Str. Tina Petre nr. 9, bl. L38, sc. A+B</t>
  </si>
  <si>
    <t>Aleea Jieneasca nr. 1, bl. 47</t>
  </si>
  <si>
    <t>Str. Stelian Mihale nr. 5, bl. 3, sc. 1</t>
  </si>
  <si>
    <t>Bd. 1 Decembrie 1918 nr. 48, bl. O22</t>
  </si>
  <si>
    <t>Str. Constantin Brancusi nr. 23-25, bl. T4-T5, sc. 1</t>
  </si>
  <si>
    <t>Str. Codrii Neamtului nr. 13, bl. NB1bis, sc. 1</t>
  </si>
  <si>
    <t>str. Ramnicu Valcea nr. 14, bl. 34A, sc. 1-3</t>
  </si>
  <si>
    <t>str. Istriei nr. 30, bl 41</t>
  </si>
  <si>
    <t>str. Sold. Iosif Ion nr 1, bl 3B</t>
  </si>
  <si>
    <t>str. Schitului nr. 12, bl. 7C1</t>
  </si>
  <si>
    <t>str. Berevoiesti nr. 3, bl. 53</t>
  </si>
  <si>
    <t>str. Spiridon Matei nr. 1, bl 9, sc. 1-3</t>
  </si>
  <si>
    <t>Al. Suraia nr. 3, bl. 32, sc. 1-2</t>
  </si>
  <si>
    <t>B-dul Camil Ressu nr. 50, bl. A14</t>
  </si>
  <si>
    <t>Bd. Camil Ressu nr. 18, bl. A5</t>
  </si>
  <si>
    <t>Bd. Ramnicu Sarat nr. 21A, bl. 20M</t>
  </si>
  <si>
    <t>str. Racari nr. 53, bl. 71A</t>
  </si>
  <si>
    <t>Bd. Camil Ressu nr. 6, bl. 2</t>
  </si>
  <si>
    <t>Str. Ramnicu Valcea nr. 25, bl. 20B</t>
  </si>
  <si>
    <t>str. Marius Emanoil Buteica nr. 4, bl. 63</t>
  </si>
  <si>
    <t>Al. Barajul Dunarii nr. 4B, bl, 21B</t>
  </si>
  <si>
    <t>str. Florin Ciungan nr. 7, bl. 65</t>
  </si>
  <si>
    <t>Al. Adrian Carstea nr. 5, bl. 33A</t>
  </si>
  <si>
    <t>Str. Lotrioara nr. 19, bl. M31A</t>
  </si>
  <si>
    <t>str. Vlaicu Voda nr. 23, bl. V38</t>
  </si>
  <si>
    <t>Calea Vitan nr. 119, bl. V21B, sc. 1-3</t>
  </si>
  <si>
    <t>str. Branduselor nr. 11, bl. H1, sc. 1-3</t>
  </si>
  <si>
    <t>B-dul Camil Ressu nr. 29, N2</t>
  </si>
  <si>
    <t>Brailita nr. 1, bl. V17, sc. 1-3</t>
  </si>
  <si>
    <t>Calea Vitan nr. 107, bl. V14B, sc. 1-2</t>
  </si>
  <si>
    <t>str. Alexandru Moruzzi Voievod nr. 3, bl. A11</t>
  </si>
  <si>
    <t>Calea Vitan nr. 108, bl. V35, sc. 1-2 x str. Zizin nr. 22, bl. V35, sc. 3</t>
  </si>
  <si>
    <t>Str. Branduselor nr. 7 bl. G3, sc. 1-2</t>
  </si>
  <si>
    <t>Calea Vitan nr. 229, bl. 7C, sc.A-B</t>
  </si>
  <si>
    <t>Str. Racari nr. 6, bl. 38</t>
  </si>
  <si>
    <t>Str. Istriei nr. 23, bl. 2B</t>
  </si>
  <si>
    <t>B-dul Ramnicu Sarat nr. 29, bl. 11A1</t>
  </si>
  <si>
    <t>Al. Tandarei nr. 3, bl. 30B</t>
  </si>
  <si>
    <t>Str. Plt. Radu Gheorghe nr. 38, bl. VN8</t>
  </si>
  <si>
    <t>Str. Cozla nr. 8A, bl. A32</t>
  </si>
  <si>
    <t>Str. Minis nr. 8, PM91, sc. 1+2</t>
  </si>
  <si>
    <t>Str. Gura Ialomitei nr. 14, bl. PC10</t>
  </si>
  <si>
    <t>Intrarea Muncii nr. 2, bl. M8</t>
  </si>
  <si>
    <t>Str.Schitului nr.11,bl.11B</t>
  </si>
  <si>
    <t>Str.Fizicienilor nr.18,bl.11A</t>
  </si>
  <si>
    <t>Str.Tomis nr.1,bl.H6</t>
  </si>
  <si>
    <t>Str.Al.Jieneasca nr.7,bl.33</t>
  </si>
  <si>
    <t>Str.Sos.Mihai Bravu nr.292,bl.5</t>
  </si>
  <si>
    <t>Str.Baba Novac nr.3,bl.S2</t>
  </si>
  <si>
    <t>Str.Al.Barajul Bicaz nr.11C,bl.M32A</t>
  </si>
  <si>
    <t>Str.Intrarea Babeni nr.1,bl.Z1</t>
  </si>
  <si>
    <t>Str.Calea Vitan nr.213,bl.20</t>
  </si>
  <si>
    <t>Str.Baba Novac nr.6,bl.T2,sc.A-D</t>
  </si>
  <si>
    <t>Str. Stelian Mihale nr. 7, bl. PM95</t>
  </si>
  <si>
    <t>Bd. 1Decembrie 1918 nr. 40, bl. U2</t>
  </si>
  <si>
    <t>Str. Alexandru Papiu Ilarian nr. 4, bl. 43, sc. 1-5</t>
  </si>
  <si>
    <t>B-dul Camil Ressu nr. 19, bl. 56</t>
  </si>
  <si>
    <t>Str. Drumul Murgului nr. 3, bl. S33A</t>
  </si>
  <si>
    <t>Str. Baba Novac nr. 19, bl.G12</t>
  </si>
  <si>
    <t>Str. Danubiu nr. 10, bl. 6D1</t>
  </si>
  <si>
    <t>Str. Drumul Murgului nr. 38, bl. 54A</t>
  </si>
  <si>
    <t>Buget Local 2018</t>
  </si>
  <si>
    <t>POR 2018</t>
  </si>
  <si>
    <t>Buget Local 2016</t>
  </si>
  <si>
    <t>Buget Local 2017</t>
  </si>
  <si>
    <t>Al. Ramnicu Valcea nr. 13, bl. S31</t>
  </si>
  <si>
    <t>Bd. Nicolae Grigorescu nr. 61, bl. PM3, sc. 1</t>
  </si>
  <si>
    <t>Str. Jean Steriadi nr. 4, bl. I18</t>
  </si>
  <si>
    <t>Sos. Mihai Bravu nr. 290, bl 4</t>
  </si>
  <si>
    <t>Al. Mizil nr. 2, bl. 2</t>
  </si>
  <si>
    <t>Str. Ciucea nr. 3, bl. P17</t>
  </si>
  <si>
    <t>Al. Perisorul nr. 12, bl. N5</t>
  </si>
  <si>
    <t>Str. Valea Buzaului nr. 4, bl. G33</t>
  </si>
  <si>
    <t>str. Dristorului nr. 108-110, bl. 16ABC, sc. A+B+C</t>
  </si>
  <si>
    <t>Str. Anastasie Panu nr.23, bl.D6, sc.2</t>
  </si>
  <si>
    <t>Str. Matei Basarab nr. 98, bl.86, sc.2</t>
  </si>
  <si>
    <t>Str. Anastasie Panu nr.23, bl.D6, sc.1</t>
  </si>
  <si>
    <t>Str. Alexandru Vlahuta nr. 2, bl. M50, sc.3</t>
  </si>
  <si>
    <t>Str. Matei Basarab nr.98, bl.86, sc.1</t>
  </si>
  <si>
    <t>Str. Alexandru Vlahuta nr.2, bl.M50, sc.2</t>
  </si>
  <si>
    <t>Str. Alexandru Vlahuta nr.2, bl.M50, sc.1</t>
  </si>
  <si>
    <t>str. Panait Cerna nr. 1, bl. M52, sc. 1</t>
  </si>
  <si>
    <t>str. Panait Cerna nr. 1, bl. M52, sc. 3</t>
  </si>
  <si>
    <t>str. Panait Cerna nr. 1, bl. M52, sc. 2</t>
  </si>
  <si>
    <t>Calea Vitan nr. 8, bl. V51, sc. 1+2+4</t>
  </si>
  <si>
    <t>Calea Vitan nr. 8, bl. V51, sc. 3</t>
  </si>
  <si>
    <t xml:space="preserve">Str.Trapezului nr. 2, bl. M6 </t>
  </si>
  <si>
    <t>Str.Laborator nr. 134, bl. S22, sc. A</t>
  </si>
  <si>
    <t xml:space="preserve">Str.Valea Buzaului nr. 1 bl. G7 </t>
  </si>
  <si>
    <t>Str. Campia Libertatii nr. 9, bl. PM62</t>
  </si>
  <si>
    <t>Str. Lipanesti nr. 6, bl. J18</t>
  </si>
  <si>
    <t>Al. Solidaritatii nr. 3, bl. M18</t>
  </si>
  <si>
    <t>Str.Ramnicu Valcea nr. 33, bl. 16A, sc. 1</t>
  </si>
  <si>
    <t>Aleea Barajul Dunarii nr.2, bl. M39</t>
  </si>
  <si>
    <t>Str. Valea Buzaului nr. 16, bl. G24bis</t>
  </si>
  <si>
    <t>str. Ramnicu Sarat nr.10, bl. 20</t>
  </si>
  <si>
    <t>Str.Ion Tuculescu nr. 25, bl. L2</t>
  </si>
  <si>
    <t>Str.Ramnicu Valcea nr. 9, bl. S34A</t>
  </si>
  <si>
    <t>str. Ramnicu Sarat nr.6, bl. 21B</t>
  </si>
  <si>
    <t xml:space="preserve">Str. Prevederii nr.1, bl. PM4, </t>
  </si>
  <si>
    <t>str. Istriei nr.34, bl. 10, sc.1</t>
  </si>
  <si>
    <t>Bd.Theodor Pallady nr. 37, bl. N4A, sc. 1</t>
  </si>
  <si>
    <t xml:space="preserve">Bd.Theodor Pallady  nr. 37, bl. N4A, sc. 2 </t>
  </si>
  <si>
    <t>Str. Ramnicu Valcea nr. 21, bl. 22A</t>
  </si>
  <si>
    <t>Al. Ilioara nr. 10, bl. M30A</t>
  </si>
  <si>
    <t>Str. Ramnicu Valcea nr. 11, bl. S34</t>
  </si>
  <si>
    <t>Str. Fizicienilor nr. 3, bl. D3B</t>
  </si>
  <si>
    <t>Str.Prevederii nr.13A,bl.M1C</t>
  </si>
  <si>
    <t>Str. Nedelcu Ion nr. 7, bl. 3A</t>
  </si>
  <si>
    <t>Str.Mizil nr.2, bl.G17, sc.D</t>
  </si>
  <si>
    <t>Str. Lunca Moldovei nr. 1, bl. B4</t>
  </si>
  <si>
    <t>Str. Prevederii nr. 15, bl. A12</t>
  </si>
  <si>
    <t>Str. Liviu Rebreanu nr. 35, bl. M15</t>
  </si>
  <si>
    <t>Str. Zemes nr. 4 Bl. PM19, sc. 1</t>
  </si>
  <si>
    <t>Str. Zemes nr. 4, bl. PM19, sc. 2</t>
  </si>
  <si>
    <t>Str. Zemes nr. 4, bl. PM19, sc. 3</t>
  </si>
  <si>
    <t>Al.Fizicienilor nr. 17, bl. 2C</t>
  </si>
  <si>
    <t>Str. Baba Novac nr. 11A, bl. 1</t>
  </si>
  <si>
    <t>Str. Florin Ciungan nr.1, bl. 69</t>
  </si>
  <si>
    <t>Str.Tina Petre nr.6,bl.L31</t>
  </si>
  <si>
    <t>B-dul 1 Decembrie 1918 nr. 39,bl P100-101, sc. 1</t>
  </si>
  <si>
    <t>B-dul 1 Decembrie 1918 nr. 39,bl P100-101, sc. 2</t>
  </si>
  <si>
    <t>Str. Racari nr. 16, bl. 44A</t>
  </si>
  <si>
    <t>B-dul 1 Decembrie 1918 nr. 68,bl. U25</t>
  </si>
  <si>
    <t>Str.Matei Basarab nr. 70, bl. L112A</t>
  </si>
  <si>
    <t>Str.Muresana nr.4, bl.44</t>
  </si>
  <si>
    <t>B-dul Theodor Pallady nr. 15, bl. U28</t>
  </si>
  <si>
    <t>Al. Ilioara nr. 12, bl. M30B</t>
  </si>
  <si>
    <t>B-dul Theodor Pallady nr. 18, bl. M5A, sc. B</t>
  </si>
  <si>
    <t>B-dul Nicolae Grigorescu nr. 55, bl. M1</t>
  </si>
  <si>
    <t>Str. Odobesti nr. 2B, bl. N3B</t>
  </si>
  <si>
    <t>Str.Ramnicu Valcea nr. 20, bl. 32, sc. A</t>
  </si>
  <si>
    <t>Str.Ramnicu Valcea nr. 20 bl. 32 sc. B</t>
  </si>
  <si>
    <t>Al. Mizil nr.1, bl. 1</t>
  </si>
  <si>
    <t>Al.Giurgeni nr. 19-23, bl. F11</t>
  </si>
  <si>
    <t>Str. Istriei nr. 16, bl. 3E, sc. 1+2</t>
  </si>
  <si>
    <t>Str. Istriei nr. 16, bl. 3E, sc. 3+4</t>
  </si>
  <si>
    <t>Str.Jean Steriadi nr. 29, bl. V2, sc. A</t>
  </si>
  <si>
    <t>Bd.1 Decembrie 1918 nr. 37 bl. P105 sc. 1</t>
  </si>
  <si>
    <t>Bd.1 Decembrie 1918 nr. 37 bl. P105 sc. 2</t>
  </si>
  <si>
    <t>Bd.1 Decembrie 1918 nr. 37 bl. P105 sc. 3</t>
  </si>
  <si>
    <t>Sos Mihai Bravu nr. 442, bl. V11</t>
  </si>
  <si>
    <t>Str. Jean Steriadi nr. 46, bl. M13</t>
  </si>
  <si>
    <t>Str. Prevederii nr. 21, bl. G15</t>
  </si>
  <si>
    <t>Str.Murgeni nr. 8 bl. O</t>
  </si>
  <si>
    <t>Str. Valea Buzaului nr. 8, bl. G31</t>
  </si>
  <si>
    <t>Str.Jean Steriadi nr. 9, bl. PC4</t>
  </si>
  <si>
    <t>Str. Campia Libertatii nr. 27, bl. 42</t>
  </si>
  <si>
    <t>Sos.Mihai Bravu nr. 315A  bl. SB'</t>
  </si>
  <si>
    <t>B-dul 1 Decembrie 1918 nr. 27D, bl. PM76</t>
  </si>
  <si>
    <t>Str. Laborator nr. 136, bl. S31A</t>
  </si>
  <si>
    <t>B-dul Nicolae Grigorescu nr. 11, bl. L4</t>
  </si>
  <si>
    <t xml:space="preserve">Sos Mihai Bravu nr. 311-313, bl. Sb1, SC 1 </t>
  </si>
  <si>
    <t>Sos Mihai Bravu nr. 311-313, bl. Sb1, SC 2</t>
  </si>
  <si>
    <t>Str. Danubiu nr. 12, bl. 6C1</t>
  </si>
  <si>
    <t>Str. Muresana nr. 6-8, bl. 58</t>
  </si>
  <si>
    <t>Al.Giurgeni nr. 3-5, bl. F7, sc. 1-4</t>
  </si>
  <si>
    <t>Florin Ciungan nr.9, bl. 64, sc. B</t>
  </si>
  <si>
    <t>B-dul 1 Decembrie 1918 nr. 29A, bl. PM78</t>
  </si>
  <si>
    <t>Str. Adrian Carstea nr. 3, bl. 33B</t>
  </si>
  <si>
    <t>Str. Muresana nr. 2, bl. 43B</t>
  </si>
  <si>
    <t>B-dul 1 Decembrie 1918 nr. 30, bl. Z4</t>
  </si>
  <si>
    <t>Str. Murgeni nr. 10, bl. L23</t>
  </si>
  <si>
    <t>Str.Dristorului nr.114,bl.13C,sc.1+2</t>
  </si>
  <si>
    <t>Str. Valea Buzaului nr. 2, bl. G34</t>
  </si>
  <si>
    <t>Str.Camil Ressu nr.8,bl.1</t>
  </si>
  <si>
    <t>Str.Campia Libertatii nr.37,bl.IC3</t>
  </si>
  <si>
    <t>Str.Liviu Rebreanu nr 15,bl N3</t>
  </si>
  <si>
    <t>Str. Intr. Odobesti nr. 10, bl. V7</t>
  </si>
  <si>
    <t>Bd.Basarabia nr.242,bl.MY7</t>
  </si>
  <si>
    <t>Str.Jean Steriadi nr.18,bl.I19,sc.1-2</t>
  </si>
  <si>
    <t>Str.Istriei nr 20,bl.3E1</t>
  </si>
  <si>
    <t>Str.Calusarilor nr.5,bl.25</t>
  </si>
  <si>
    <t>Str.Al.Berevoiesti nr.5,bl.54</t>
  </si>
  <si>
    <t>Str.Camil Ressu nr.33,bl.N4</t>
  </si>
  <si>
    <t>Bd. 1Decembrie1918 nr 27B,bl.PM74</t>
  </si>
  <si>
    <t>Str.Prof.Nicoara Moise nr.38A,BL.C3</t>
  </si>
  <si>
    <t>Str.Bd.Camil Ressu nr.31,bl.N3</t>
  </si>
  <si>
    <t>Str.Bd.Camil Ressu nr.58,bl.D1B</t>
  </si>
  <si>
    <t>Str.Sos.Mihai Bravu nr.303,bl.18A,sc.A si B</t>
  </si>
  <si>
    <t>Str.Istriei nr.32,bl.10B</t>
  </si>
  <si>
    <t>Str.Intrarea Vaslei nr.1,bl.PM63</t>
  </si>
  <si>
    <t>Str.Sos.Mihai Bravu nr.450,bl.V7</t>
  </si>
  <si>
    <t>Str. Alexandru Vlahuta nr.5, bl.M47, sc. 1</t>
  </si>
  <si>
    <t>Str. Alexandru Vlahuta nr.5, bl.M47, sc. 2</t>
  </si>
  <si>
    <t>Str. Alexandru Vlahuta nr.5, bl.M47, sc. 3</t>
  </si>
  <si>
    <t>Str. Alexandru Vlahuta nr.6, bl.M46, sc. 3</t>
  </si>
  <si>
    <t>Str. Alexandru Vlahuta nr.6, bl.M46, sc. 2</t>
  </si>
  <si>
    <t>Str. Alexandru Vlahuta nr.6, bl.M46, sc. 1</t>
  </si>
  <si>
    <t>Calea Vitan nr. 205, bl. 41, sc. 2</t>
  </si>
  <si>
    <t>Calea Vitan nr. 205, bl. 41, sc. 1</t>
  </si>
  <si>
    <t>Str. Breaza nr. 8, bl. V23B,sc. 1 si 2</t>
  </si>
  <si>
    <t>B-dul Camil Ressu nr.15,bl.57</t>
  </si>
  <si>
    <t>Str.Tomis nr.2A,BL.A5bis</t>
  </si>
  <si>
    <t>Str.Ion Paunescu Paltin nr.16,bl.D13</t>
  </si>
  <si>
    <t>Calea Vitan nr.102,bl.V42C</t>
  </si>
  <si>
    <t>Str.Constantin Brancusi nr.2,bl.A11,sc.1</t>
  </si>
  <si>
    <t>Str.Vlad Dracul nr.15,bl.C12</t>
  </si>
  <si>
    <t>Sos.Mihai Bravu nr.440.bl.V12</t>
  </si>
  <si>
    <t>Str.Barajul Bistritei nr.12,bl.4</t>
  </si>
  <si>
    <t>Str.Cozla nr.6 bl.A8 ,sc 1,3,4</t>
  </si>
  <si>
    <t>Al.Barajul Cucuteni nr. 6, bl. M6A</t>
  </si>
  <si>
    <t>Str.Logofat Tautu nr.6,bl.C5,Armonia</t>
  </si>
  <si>
    <t>Str.Vlaicu Voda nr.4,bl.C14,sc 1-2</t>
  </si>
  <si>
    <t>Str.Logofat Tautu nr.2,bl.C3</t>
  </si>
  <si>
    <t>Sos.Mihai Bravu nr.436,bl.V15</t>
  </si>
  <si>
    <t>Str.Iancu Brezeanu nr.4,bl V31B</t>
  </si>
  <si>
    <t>Str.Ramnicu Valcea nr.18,bl.33,sc A</t>
  </si>
  <si>
    <t>Sos.Mihai Bravu nr.386,bl.B2A</t>
  </si>
  <si>
    <t>Str.Vulcan Judetu nr.37,bl.B1C</t>
  </si>
  <si>
    <t>Str.Zizin nr.7,bl.80B</t>
  </si>
  <si>
    <t>Str.Foisorului nr.7,bl.F5C,sc1,2</t>
  </si>
  <si>
    <t>Str.Rarau nr.3,bl.V69,sc 1,2</t>
  </si>
  <si>
    <t>Str.Mate Basarab nr.73,bl.L113A,sc.1,2,3</t>
  </si>
  <si>
    <t>Str.Logofat Tautu nr.4,bl.C4</t>
  </si>
  <si>
    <t>B-dul Nicolae Grigorescu nr.7,bl.L2</t>
  </si>
  <si>
    <t>Str.Dristorului nr.5,bl.A20,sc.1,2</t>
  </si>
  <si>
    <t>Str.Matei Basarab.nr.101,bl.64</t>
  </si>
  <si>
    <t>Str.Vulcan Judetu nr.31-35,bl.B3A,sc.1,2</t>
  </si>
  <si>
    <t>Str.Papiu Ilarian nr.6,bl.42</t>
  </si>
  <si>
    <t>Al.Barajul Lotru nr. 6, bl. N8, sc. A-B</t>
  </si>
  <si>
    <t>B-dul Camil Ressu nr. 27, bl. N1</t>
  </si>
  <si>
    <t>Str. Matei Basarab nr. 71, bl. L111A</t>
  </si>
  <si>
    <t>Str.Baba Novac nr. 7, bl. M2</t>
  </si>
  <si>
    <t>Str. Breaza nr. 5, bl. V22B</t>
  </si>
  <si>
    <t>Str. Lt. Col. Dumitru Papazoglu nr. 1, bl. B5</t>
  </si>
  <si>
    <t>Str.Gura Ialomitei nr. 12, bl. H33, sc. A-D</t>
  </si>
  <si>
    <t>B-dul Hristo Botev nr. 10</t>
  </si>
  <si>
    <t>Str. Ion Tuculescu nr. 40, bl. G8</t>
  </si>
  <si>
    <t>Str.Tomis nr. 7, bl. H10</t>
  </si>
  <si>
    <t>Str. Prisaca Dornei nr.16, bl.N17</t>
  </si>
  <si>
    <t>Str. Jean Steriadi nr.30-38 , bl.M10</t>
  </si>
  <si>
    <t>Str.Lotrioara nr. 20, bl. V39</t>
  </si>
  <si>
    <t>Al.Adrian Carstea nr.59, bl.30A,sc.1</t>
  </si>
  <si>
    <t>Str.Vlad Dracul nr. 4, bl. B2</t>
  </si>
  <si>
    <t>Str. Muresana nr.9, bl.52</t>
  </si>
  <si>
    <t>Al.Jieneasca nr.3,bl.46</t>
  </si>
  <si>
    <t>Str. Danubiu nr. 15, bl. 52 A</t>
  </si>
  <si>
    <t>Al.Postavarul nr. 2A, bl. C5bis</t>
  </si>
  <si>
    <t>Str. Liviu Rebreanu nr. 32A, bl. PM70</t>
  </si>
  <si>
    <t>B-dul Theodor Pallady nr. 25, bl. V11</t>
  </si>
  <si>
    <t>Str.Liviu Rebreanu nr. 20, bl. A6</t>
  </si>
  <si>
    <t>Bd.Ramnicu Sarat nr.20,bl.16A, sc. 2</t>
  </si>
  <si>
    <t>Str.Drumul Murgului nr. 44, bl. 51B</t>
  </si>
  <si>
    <t>Str.Rasinari nr.2, bl.U5</t>
  </si>
  <si>
    <t>Str.Ozana nr. 4, bl. J53, sc. 1+2</t>
  </si>
  <si>
    <t>Str.Liviu Rebreanu nr.14,bl.K</t>
  </si>
  <si>
    <t>Calea Vitan nr. 219, bl. 10, sc. A,B,C</t>
  </si>
  <si>
    <t>Str.Racari nr. 8 bl. 39</t>
  </si>
  <si>
    <t>Str.Racari nr.18,bl.48</t>
  </si>
  <si>
    <t>Str.Laborator nr.126,bl.38</t>
  </si>
  <si>
    <t>Str.Tomis nr.4,bl.B5</t>
  </si>
  <si>
    <t>Bd.1 Decembrie 1918 nr.40,bl.U1</t>
  </si>
  <si>
    <t>Str. Dristorului nr. 1, bl. A23</t>
  </si>
  <si>
    <t>Str.Alexandru Moruzzi  nr. 1, bl. A10, sc.1, 2</t>
  </si>
  <si>
    <t>Str.Gheorghe Tatarascu nr. 4, bl. P1</t>
  </si>
  <si>
    <t>Al.Ramnicu Sarat nr. 7, bl. 3C</t>
  </si>
  <si>
    <t>Str.Marin Pazon  nr.3,bl.G14</t>
  </si>
  <si>
    <t>Str.Tomis nr.2,bl.B6</t>
  </si>
  <si>
    <t>Str.Cozla nr.3 bl.B1B ,sc 1,2,3</t>
  </si>
  <si>
    <t>Str.Gura Ialomitei nr.6 bl.H30,sc 1-2</t>
  </si>
  <si>
    <t>Str.Gura Ialomitei nr.8 bl.H31,sc 1-4</t>
  </si>
  <si>
    <t>Str.Gura Ialomitei nr.5,bl.PC 8</t>
  </si>
  <si>
    <t>Str.Baba Novac nr.20,bl.24A</t>
  </si>
  <si>
    <t>Str.Liviu Rebreanu nr.5 bl.52,SC 1-2+3-4</t>
  </si>
  <si>
    <t>Str.Crivatului nr.3,bl.44B</t>
  </si>
  <si>
    <t>Str.Lunca Bradului nr.6 bl.M31</t>
  </si>
  <si>
    <t>Str.Ramnicu Valcea nr.9,bl.S35,sc 1</t>
  </si>
  <si>
    <t>Bd.1Decembrie 1918 nr.14,bl.Y11</t>
  </si>
  <si>
    <t>Str.Laceni nr.15,bl.PM85,sc 1</t>
  </si>
  <si>
    <t>Str.Postavarul nr.21,bl 10</t>
  </si>
  <si>
    <t>Al.Fetesti nr.17,bl J16</t>
  </si>
  <si>
    <t>Str.Nicolae Sebe nr.16,bl.L40,sc 1,2</t>
  </si>
  <si>
    <t>Str.Iosif Ion nr.7,bl.55A</t>
  </si>
  <si>
    <t>Str.Trapezului nr.11,bl.G35</t>
  </si>
  <si>
    <t>Str Iosif Ion nr.10,bl.6A1,sc 1,2</t>
  </si>
  <si>
    <t>Str.Prevederii nr.11B,BL.M29D</t>
  </si>
  <si>
    <t>Str Nicolae Pascu nr.6,bl.3</t>
  </si>
  <si>
    <t>Str.Baba Novac nr.18,bl.24B,sc 1-2</t>
  </si>
  <si>
    <t>Str.Foisorului nr.16,bl.F11C,sc 1,2,3</t>
  </si>
  <si>
    <t>Str .Caloian Judetul nr.17,bl.B4C</t>
  </si>
  <si>
    <t>Str .Jean Steriadi nr.29,bl.V4</t>
  </si>
  <si>
    <t>Str.Jean Steriadi nr.16,bl.J14</t>
  </si>
  <si>
    <t>Al.Perisoru nr.5,bl.H36</t>
  </si>
  <si>
    <t>Str.Gheorghe Petrascu nr.51,bl.PM54,sc A si B</t>
  </si>
  <si>
    <t>Al.Alexandru Moruzzi nr.8,bl.V58</t>
  </si>
  <si>
    <t>AL.Fetesti  nr.7,bl.F2</t>
  </si>
  <si>
    <t>Str Jean Steriadi nr.29,bl.V1,sc 1</t>
  </si>
  <si>
    <t>Str.Traian Popovici nr .130,bl.B4,sc A,B,C</t>
  </si>
  <si>
    <t>Al.Stanila nr.6,bl.H10,sc A-G</t>
  </si>
  <si>
    <t>Str.Complexului nr.3,bl.61</t>
  </si>
  <si>
    <t>Str.1 Decembrie 1918 nr.50,bl 11</t>
  </si>
  <si>
    <t>Bd.1Decembrie 1918 nr.29B,BL.PM79</t>
  </si>
  <si>
    <t>AL.Barajul Uzului nr.7,bl.L23A</t>
  </si>
  <si>
    <t>AL.Barajul Uzului nr.9,bl.L23B,sc.1</t>
  </si>
  <si>
    <t>Bd.1Decembrie 1918 nr.27C,bl.PM75,sc.1,2</t>
  </si>
  <si>
    <t>Str.Drumul Murgului nr.36,bl.55A</t>
  </si>
  <si>
    <t>Intrarea Horbotei nr.3 bl.M2</t>
  </si>
  <si>
    <t>Str.Jean Steriadi nr.52,bl.M15</t>
  </si>
  <si>
    <t>Al.Laceni nr.13,bl.PM84</t>
  </si>
  <si>
    <t>Str.Iosif Ion nr.4,bl.7A1</t>
  </si>
  <si>
    <t>Al.Giurgeni nr. 4, bl. F13</t>
  </si>
  <si>
    <t>Str.Lacramioarei nr. 2, bl. 9D</t>
  </si>
  <si>
    <t>Str.Liviu Rebreanu nr.35A,bl.M36A,sc. A, B, C</t>
  </si>
  <si>
    <t>Str.Drumul Murgului nr. 6 bl. H2</t>
  </si>
  <si>
    <t>Bd.Camil Ressu nr.52,bl.C16</t>
  </si>
  <si>
    <t>Str. Becatei nr. 2, bl. R4, sc. F</t>
  </si>
  <si>
    <t>Al.Barajul Bistritei nr.7, bl. Z5</t>
  </si>
  <si>
    <t>Str.Mizil nr. 7, bl. G19</t>
  </si>
  <si>
    <t>Al.Barajul Iezer nr. 2 bl. M1A</t>
  </si>
  <si>
    <t>Str. Jean Steriadi nr. 3, bl. I24</t>
  </si>
  <si>
    <t xml:space="preserve">Str.Liviu Rebreanu nr. 21, bl. M9 </t>
  </si>
  <si>
    <t>Al.Ciucea nr.2,bl.P15</t>
  </si>
  <si>
    <t>Str.Rotunda nr. 15, bl. H23</t>
  </si>
  <si>
    <t>Bd.Theodor Pallady nr. 33 bl. N1</t>
  </si>
  <si>
    <t>Str.Gura Ialomitei,nr.4,bl.H29,sc.A-D</t>
  </si>
  <si>
    <t>Al. Giurgeni nr. 7, bl. F8</t>
  </si>
  <si>
    <t>Str. Onisifor Ghibu nr. 2, bl. O21</t>
  </si>
  <si>
    <t>Al. Perisoru nr. 1, bl. H34</t>
  </si>
  <si>
    <t>Bd.Nicolae Grigorescu nr.17,bl.L7</t>
  </si>
  <si>
    <t>Str.Rotunda nr. 17, bl. H24</t>
  </si>
  <si>
    <t>Al.Plesesti nr. 4 bl. Z8</t>
  </si>
  <si>
    <t>Al.Barajul Bistritei nr. 4 bl. Z6</t>
  </si>
  <si>
    <t>Str. Odobesti nr. 5A, bl. Z1A</t>
  </si>
  <si>
    <t>Str.Negoiu nr. 2, bl. D18, sc. 1+3</t>
  </si>
  <si>
    <t>Str.Negoiu nr. 2, bl. D18, sc. 2</t>
  </si>
  <si>
    <t>Str.Vlaicu Voda nr. 9, bl. V61</t>
  </si>
  <si>
    <t>Str. Muresana nr.5-7 bl.51A-51B</t>
  </si>
  <si>
    <t>Al. Plesesti nr. 6, bl. 8</t>
  </si>
  <si>
    <t>Al. Stanila nr. 4, bl. H11</t>
  </si>
  <si>
    <t>Intr. Badeni nr. 6, bl. M9</t>
  </si>
  <si>
    <t>Str. Vlaicu Voda nr. 24, bl. V79, sc. 1</t>
  </si>
  <si>
    <t>Str.Camil Ressu nr. 36 bl. C12</t>
  </si>
  <si>
    <t>Bd.1 Decembrie 1918 nr.10,bl.M28</t>
  </si>
  <si>
    <t>Str. Zizin nr. 18, bl. V101B</t>
  </si>
  <si>
    <t>Al. Banu Udrea nr. 12, bl. V95</t>
  </si>
  <si>
    <t>Str.Liviu Rebreanu,nr.33,bl.M14,sc.1-3</t>
  </si>
  <si>
    <t>Str.Tomis nr.8,bl.H3</t>
  </si>
  <si>
    <t>Str. Liviu Rebreanu nr. 23, bl. M10</t>
  </si>
  <si>
    <t>Str. Zizin nr.9, bl.V81C</t>
  </si>
  <si>
    <t>Al.Barajul Bicaz nr. 1A bl. M1B</t>
  </si>
  <si>
    <t>Str. Voronet nr. 10, bl. D3</t>
  </si>
  <si>
    <t>Str. Banu Udrea nr. 14, bl. V99</t>
  </si>
  <si>
    <t>Str. Nicolae Pascu nr. 10, bl. 5</t>
  </si>
  <si>
    <t>Al. Barajul Rovinari nr .6, bl. M22</t>
  </si>
  <si>
    <t>Al. Barajul Rovinari nr. 2, bl. M21</t>
  </si>
  <si>
    <t>Str. Matei Basarab nr. 83, bl. L117</t>
  </si>
  <si>
    <t xml:space="preserve">Aleea Barajul Lotru nr.7 bl.M7B </t>
  </si>
  <si>
    <t>Str. Lemnisorului nr. 4, bl. G42</t>
  </si>
  <si>
    <t>Str.Caloian Judetul nr.6,bl.D20</t>
  </si>
  <si>
    <t>Str. Burdujeni nr. 1, bl. A12</t>
  </si>
  <si>
    <t>B-dul Camil Ressu nr. 49, bl H26</t>
  </si>
  <si>
    <t>Bd. 1 Decembrie 1918  nr. 45, bl. J41</t>
  </si>
  <si>
    <t>Bd. 1 Decembrie 1918  nr. 43, bl. J42</t>
  </si>
  <si>
    <t>Bd. 1 Decembrie 1918  nr. 43, bl. J43</t>
  </si>
  <si>
    <t>Str. Tomis nr. 12, bl. C1</t>
  </si>
  <si>
    <t>POR 2019</t>
  </si>
  <si>
    <t>Volumul interior incazit al cladirii(mc)</t>
  </si>
  <si>
    <t>f</t>
  </si>
  <si>
    <t>62.41.26</t>
  </si>
  <si>
    <t>Str. Cpt. Nicolae Licaret nr. 6, 
bl. PM43, sc. 3</t>
  </si>
  <si>
    <t>13276,86</t>
  </si>
  <si>
    <t>Str. Constantin Brancusi nr. 23-25, bl. T4-T5B sc.2</t>
  </si>
  <si>
    <t>Str. Constantin Brancusi nr. 23-25, bl. T4-T5C sc.3</t>
  </si>
  <si>
    <t>val. este trecuta la sc.1</t>
  </si>
  <si>
    <t>Constantin Brancusi nr.19 bl.M13</t>
  </si>
  <si>
    <t>Dristorului nr.98 bl.11</t>
  </si>
  <si>
    <t>Str. Ramnicu Sarat nr.4 bl.H9</t>
  </si>
  <si>
    <t>Str.Lucretiu Patrascanu nr. 16, bl. MY4, 
sc. A, B</t>
  </si>
  <si>
    <t>Cale Calarasilor nr.309 bl.70 sc.1</t>
  </si>
  <si>
    <t>Cale Calarasilor nr.309 bl.70 sc.2</t>
  </si>
  <si>
    <t>Vlaicu Voda nr.28 bl. V81A</t>
  </si>
  <si>
    <t>Branduselor nr.4-15 bl.V64</t>
  </si>
  <si>
    <t>POR 2020</t>
  </si>
  <si>
    <t>Bd. Basarabia nr.240 bl. MY6</t>
  </si>
  <si>
    <t>Str.Vlad  Dracul nr.1 bl. B13</t>
  </si>
  <si>
    <t>Str. Vlad Judetul nr.6 bl.V12</t>
  </si>
  <si>
    <t>Sos. Mihai Bravu nr.380-382 bl.B3B-B3C sc.C</t>
  </si>
  <si>
    <t>Str. Branduselor nr.9 bl. G4</t>
  </si>
  <si>
    <t>Str. Campia Libertatii nr.6 bl.PM56</t>
  </si>
  <si>
    <t>Str. Spiridon Matei nr.2 bl.12, sc. A,B,C</t>
  </si>
  <si>
    <t>Bd. Ramnicu Sarat nr.27 bl.10Bis</t>
  </si>
  <si>
    <t>Sos. Mihai Bravu nr.315 bl. SB</t>
  </si>
  <si>
    <t>Str. Constantin Brancusi nr.17 bl. M12</t>
  </si>
  <si>
    <t>Str. Jean Steriadi nr.22 bl. L17 sc.1,2,3,4</t>
  </si>
  <si>
    <t>Str. Dristorului nr.112 bl.13 sc. A+B</t>
  </si>
  <si>
    <t>Str. Rotunda nr.4 bl.Y1</t>
  </si>
  <si>
    <t>Str. Padurea Craiului ne.1 bl. B2</t>
  </si>
  <si>
    <t>Str. Postasului nr.2 bl. 1</t>
  </si>
  <si>
    <t>Str. Ramnicu Valcea nr.16 bl.34</t>
  </si>
  <si>
    <t>Str. Laborator nr.141 bl.S9</t>
  </si>
  <si>
    <t>Str. Vlaicu Voda nr.5 bl. C9</t>
  </si>
  <si>
    <t>Intr. Barsei nr.6 bl.G7 sc.A,B</t>
  </si>
  <si>
    <t>Al. Ianca nr.1 bl.V17</t>
  </si>
  <si>
    <t>Splaiul Unirii nr.33 bl.M4 sc.1+2</t>
  </si>
  <si>
    <t>Sos. Mihai Bravu nr.430 bl.V18</t>
  </si>
  <si>
    <t>Str. Vlaicu Voda nr.7 bl. C8</t>
  </si>
  <si>
    <t>Calea Vitan nr.121 bl.V1 sc.1,2</t>
  </si>
  <si>
    <t>Al. Blajel nr.4 bl. V3</t>
  </si>
  <si>
    <t>Str. Zizin nr. 10 bl.G1</t>
  </si>
  <si>
    <t>Str. Racari nr.51 bl. 70 sc.1,2</t>
  </si>
  <si>
    <t>Str. Foisorului nr.4 bl. F1C</t>
  </si>
  <si>
    <t>Str. Dumitru Papazoglu nr.10 bl.C6</t>
  </si>
  <si>
    <t>Al. Laceni nr.11 bl. PM 83 sc.A+2</t>
  </si>
  <si>
    <t>Str. Anastasie Panu nr.17 bl. D3</t>
  </si>
  <si>
    <t>Str. Matei Basarab nr.85 bl.L119</t>
  </si>
  <si>
    <t>Str. Emil Botta nr.4 bl.M104 sc.A+B</t>
  </si>
  <si>
    <t>Bd. 1 Decembrie 1918 nr.24 bl.5</t>
  </si>
  <si>
    <t>Str. Laborator nr.143 bl.S10</t>
  </si>
  <si>
    <t>Str. Ramnicu Valcea nr.5 bl.S22 sc.B</t>
  </si>
  <si>
    <t>Str. Theodor Sperantia nr.106 bl.S24 sc.1,2,3</t>
  </si>
  <si>
    <t>Str. Anastasie Panu nr.20 bl. C15 sc.1,2,3</t>
  </si>
  <si>
    <t>Str. Istriei nr.8 bl.21C</t>
  </si>
  <si>
    <t>Str. Lotrioara nr.1 bl. N10</t>
  </si>
  <si>
    <t>Str. Padurea Craiului nr.3 bl. H3bis</t>
  </si>
  <si>
    <t>Bd. Nicolae Grigorescu nr.37 bl.B4</t>
  </si>
  <si>
    <t>Str. Emil Garleanu nr.4 bl.V53D</t>
  </si>
  <si>
    <t>Str. Gheorghe Petrascu nr.14 bl.B9</t>
  </si>
  <si>
    <t>Str. Constantin Brancusi nr.21  bl. M14</t>
  </si>
  <si>
    <t>Str. Liviu Rebreanu nr.13A bl. N20</t>
  </si>
  <si>
    <t>Str. Liviu Rebreanu nr.3 bl.53 sc.1-4</t>
  </si>
  <si>
    <t>Str. Odobesti nr.13 bl. V35</t>
  </si>
  <si>
    <t>Bd. Nicolae Grigorescu nr.31 bl.N1</t>
  </si>
  <si>
    <t>Str. Foisorului nr.17 bl. F10C sc.1-4</t>
  </si>
  <si>
    <t>Str. Madarasi nr.3 bl. D9</t>
  </si>
  <si>
    <t>Al Prevederii nr.2 bl. M29F sc.B</t>
  </si>
  <si>
    <t>Str. Trapezului nr.2A bl. M29 G</t>
  </si>
  <si>
    <t>Str. Vasile Goldis nr.8 bl. M40</t>
  </si>
  <si>
    <t>Bd. Carol I nr.23 bl.23 sc. A+B</t>
  </si>
  <si>
    <t>Intr. Horbotei nr.6 bl. 4 Titan</t>
  </si>
  <si>
    <t>Str. Toma Caragiu nr.3 bl. Colonadelor</t>
  </si>
  <si>
    <t>Al. Barajul Bistritei nr.5 bl.G2</t>
  </si>
  <si>
    <t>Al. Barajul Bicaz nr.7 bl. G1</t>
  </si>
  <si>
    <t>Al. Barajul Bistritei nr.3 bl.G3</t>
  </si>
  <si>
    <t xml:space="preserve">Str. Sold. Ion Tudor nr.3 bl. 6 Titan </t>
  </si>
  <si>
    <t>Al. Barajul Bistritei nr.14 bl. Y5</t>
  </si>
  <si>
    <t>Str.Alexander Von Humboldt nr. 1,bl V29, sc 3</t>
  </si>
  <si>
    <t xml:space="preserve">Nr. Crt. </t>
  </si>
  <si>
    <t>Valoare cu TVA</t>
  </si>
  <si>
    <t xml:space="preserve"> Lucrari de reabilitare
 - perioada</t>
  </si>
  <si>
    <t>Tip Investitie 
Buget local /POR</t>
  </si>
  <si>
    <t>2008-2014</t>
  </si>
  <si>
    <t>BL</t>
  </si>
  <si>
    <t>POR</t>
  </si>
  <si>
    <t>Total Asociatii reabilitate
 2008-2021</t>
  </si>
  <si>
    <t>Buget local</t>
  </si>
  <si>
    <t>Aria utila incalzita (mp)</t>
  </si>
  <si>
    <t>17.406,40</t>
  </si>
  <si>
    <t>2.538,87</t>
  </si>
  <si>
    <t>28.232,00</t>
  </si>
  <si>
    <t>10.658,74</t>
  </si>
  <si>
    <t>11.000,00</t>
  </si>
  <si>
    <t>8.768,00</t>
  </si>
  <si>
    <t>8.222,60</t>
  </si>
  <si>
    <t>2.850,00</t>
  </si>
  <si>
    <t>2.830,00</t>
  </si>
  <si>
    <t>5.063,69</t>
  </si>
  <si>
    <t>3.344,60</t>
  </si>
  <si>
    <t>4.250,64</t>
  </si>
  <si>
    <t>10.856,00</t>
  </si>
  <si>
    <t>15.334,64</t>
  </si>
  <si>
    <t>3.888,00</t>
  </si>
  <si>
    <t>4.519,17</t>
  </si>
  <si>
    <t>3.600,00</t>
  </si>
  <si>
    <t>10.944,00</t>
  </si>
  <si>
    <t>3.312,00</t>
  </si>
  <si>
    <t>2.237,00</t>
  </si>
  <si>
    <t>1.868,00</t>
  </si>
  <si>
    <t>10.900,00</t>
  </si>
  <si>
    <t>4.645,30</t>
  </si>
  <si>
    <t>6.472,00</t>
  </si>
  <si>
    <t>5.640,00</t>
  </si>
  <si>
    <t>3.970,00</t>
  </si>
  <si>
    <t>4.400,00</t>
  </si>
  <si>
    <t>6.910,00</t>
  </si>
  <si>
    <t>3.840,00</t>
  </si>
  <si>
    <t>3.389,40</t>
  </si>
  <si>
    <t>1.691,80</t>
  </si>
  <si>
    <t>2.564,00</t>
  </si>
  <si>
    <t>1.318,06</t>
  </si>
  <si>
    <t>1.600,00</t>
  </si>
  <si>
    <t>5.448,00</t>
  </si>
  <si>
    <t>2.890,00</t>
  </si>
  <si>
    <t>6.600,00</t>
  </si>
  <si>
    <t>3.109,10</t>
  </si>
  <si>
    <t>2.750,00</t>
  </si>
  <si>
    <t>3.089,86</t>
  </si>
  <si>
    <t>2.294,96</t>
  </si>
  <si>
    <t>2.182,50</t>
  </si>
  <si>
    <t>2.900,00</t>
  </si>
  <si>
    <t>1.098,00</t>
  </si>
  <si>
    <t>1.693,52</t>
  </si>
  <si>
    <t>3.455,68</t>
  </si>
  <si>
    <t>6.983,50</t>
  </si>
  <si>
    <t>3.807,00</t>
  </si>
  <si>
    <t>3.172,00</t>
  </si>
  <si>
    <t>2.880,00</t>
  </si>
  <si>
    <t>1.397,60</t>
  </si>
  <si>
    <t>2.012,76</t>
  </si>
  <si>
    <t>10.800,72</t>
  </si>
  <si>
    <t>3.344,00</t>
  </si>
  <si>
    <t>4.440,00</t>
  </si>
  <si>
    <t>3.803,22</t>
  </si>
  <si>
    <t>3.279,88</t>
  </si>
  <si>
    <t>2.728,00</t>
  </si>
  <si>
    <t>2.730,00</t>
  </si>
  <si>
    <t>2.725,00</t>
  </si>
  <si>
    <t>10.370,00</t>
  </si>
  <si>
    <t>11.747,00</t>
  </si>
  <si>
    <t>4.150,00</t>
  </si>
  <si>
    <t>3.160,00</t>
  </si>
  <si>
    <t>4.860,00</t>
  </si>
  <si>
    <t>16.668,00</t>
  </si>
  <si>
    <t>6.240,00</t>
  </si>
  <si>
    <t>4.156,32</t>
  </si>
  <si>
    <t>1.178,24</t>
  </si>
  <si>
    <t>2.564,83</t>
  </si>
  <si>
    <t>3.398,28</t>
  </si>
  <si>
    <t>2.466,59</t>
  </si>
  <si>
    <t>4.500,00</t>
  </si>
  <si>
    <t>4.800,00</t>
  </si>
  <si>
    <t>2.661,20</t>
  </si>
  <si>
    <t>2.303,00</t>
  </si>
  <si>
    <t>2.118,00</t>
  </si>
  <si>
    <t>2.309,00</t>
  </si>
  <si>
    <t>2.940,00</t>
  </si>
  <si>
    <t>1.300,00</t>
  </si>
  <si>
    <t>2.215,00</t>
  </si>
  <si>
    <t>3.673,00</t>
  </si>
  <si>
    <t>1.779,00</t>
  </si>
  <si>
    <t>3.038,52</t>
  </si>
  <si>
    <t>2.600,00</t>
  </si>
  <si>
    <t>10.547,00</t>
  </si>
  <si>
    <t>1.900,00</t>
  </si>
  <si>
    <t>2.450,00</t>
  </si>
  <si>
    <t>12.527,13</t>
  </si>
  <si>
    <t>2.500,00</t>
  </si>
  <si>
    <t>2.928,00</t>
  </si>
  <si>
    <t>5.847,00</t>
  </si>
  <si>
    <t>5.280,00</t>
  </si>
  <si>
    <t>6.413,00</t>
  </si>
  <si>
    <t>1.200,00</t>
  </si>
  <si>
    <t>2.675,00</t>
  </si>
  <si>
    <t>3.384,00</t>
  </si>
  <si>
    <t>8.928,00</t>
  </si>
  <si>
    <t>4.344,00</t>
  </si>
  <si>
    <t>2.220,00</t>
  </si>
  <si>
    <t>21.000,00</t>
  </si>
  <si>
    <t>15.000,00</t>
  </si>
  <si>
    <t>3.744,00</t>
  </si>
  <si>
    <t>1.670,00</t>
  </si>
  <si>
    <t>3.091,29</t>
  </si>
  <si>
    <t>10.280,00</t>
  </si>
  <si>
    <t>4.278,00</t>
  </si>
  <si>
    <t>4.295,52</t>
  </si>
  <si>
    <t>3.250,00</t>
  </si>
  <si>
    <t>5.104,00</t>
  </si>
  <si>
    <t>2.480,50</t>
  </si>
  <si>
    <t>1.935,00</t>
  </si>
  <si>
    <t>2.157,80</t>
  </si>
  <si>
    <t>3.328,00</t>
  </si>
  <si>
    <t>4.957,00</t>
  </si>
  <si>
    <t>2.745,00</t>
  </si>
  <si>
    <t>2.304,00</t>
  </si>
  <si>
    <t>1.490,00</t>
  </si>
  <si>
    <t>2.350,00</t>
  </si>
  <si>
    <t>6.706,00</t>
  </si>
  <si>
    <t>10.800,00</t>
  </si>
  <si>
    <t>3.225,00</t>
  </si>
  <si>
    <t>10.407,54</t>
  </si>
  <si>
    <t>13.317,00</t>
  </si>
  <si>
    <t>3.485,00</t>
  </si>
  <si>
    <t>7.311,72</t>
  </si>
  <si>
    <t>3.183,30</t>
  </si>
  <si>
    <t>10.760,00</t>
  </si>
  <si>
    <t>6.930,20</t>
  </si>
  <si>
    <t>4.471,00</t>
  </si>
  <si>
    <t>5.500,00</t>
  </si>
  <si>
    <t>4.891,60</t>
  </si>
  <si>
    <t>2.329,20</t>
  </si>
  <si>
    <t>8.500,00</t>
  </si>
  <si>
    <t>4.572,61</t>
  </si>
  <si>
    <t>2.110,26</t>
  </si>
  <si>
    <t>7.087,50</t>
  </si>
  <si>
    <t>1.957,96</t>
  </si>
  <si>
    <t>13.000,00</t>
  </si>
  <si>
    <t>1.458,00</t>
  </si>
  <si>
    <t>4.576,00</t>
  </si>
  <si>
    <t>4.700,00</t>
  </si>
  <si>
    <t>2.104,45</t>
  </si>
  <si>
    <t>1.620,00</t>
  </si>
  <si>
    <t>4.100,00</t>
  </si>
  <si>
    <t>6.000,00</t>
  </si>
  <si>
    <t>1.958,12</t>
  </si>
  <si>
    <t>2.232,00</t>
  </si>
  <si>
    <t>11.200,00</t>
  </si>
  <si>
    <t>7.293,00</t>
  </si>
  <si>
    <t>3.239,50</t>
  </si>
  <si>
    <t>4.263,00</t>
  </si>
  <si>
    <t>3.349,16</t>
  </si>
  <si>
    <t>4.210,00</t>
  </si>
  <si>
    <t>2.651,27</t>
  </si>
  <si>
    <t>3.510,00</t>
  </si>
  <si>
    <t>7.036,10</t>
  </si>
  <si>
    <t>3.044,26</t>
  </si>
  <si>
    <t>1.010,00</t>
  </si>
  <si>
    <t>2.320,00</t>
  </si>
  <si>
    <t>4.093,00</t>
  </si>
  <si>
    <t>3.635,00</t>
  </si>
  <si>
    <t>7.700,00</t>
  </si>
  <si>
    <t>4.308,08</t>
  </si>
  <si>
    <t>7.572,00</t>
  </si>
  <si>
    <t>6.438,40</t>
  </si>
  <si>
    <t>9.167,00</t>
  </si>
  <si>
    <t>3.920,28</t>
  </si>
  <si>
    <t>1.586,38</t>
  </si>
  <si>
    <t>2.978,40</t>
  </si>
  <si>
    <t>3.388,62</t>
  </si>
  <si>
    <t>7.200,00</t>
  </si>
  <si>
    <t>4.640,00</t>
  </si>
  <si>
    <t>4.681,15</t>
  </si>
  <si>
    <t>2.868,00</t>
  </si>
  <si>
    <t>2.618,00</t>
  </si>
  <si>
    <t>3.228,00</t>
  </si>
  <si>
    <t>4.896,00</t>
  </si>
  <si>
    <t>2.816,00</t>
  </si>
  <si>
    <t>5.610,00</t>
  </si>
  <si>
    <t>1.300,32</t>
  </si>
  <si>
    <t>5.906,40</t>
  </si>
  <si>
    <t>1.694,31</t>
  </si>
  <si>
    <t>1.858,00</t>
  </si>
  <si>
    <t>1.345,32</t>
  </si>
  <si>
    <t>2.250,00</t>
  </si>
  <si>
    <t>6.973,60</t>
  </si>
  <si>
    <t>6.029,60</t>
  </si>
  <si>
    <t>2.048,00</t>
  </si>
  <si>
    <t>1.738,00</t>
  </si>
  <si>
    <t>5.156,83</t>
  </si>
  <si>
    <t>2.647,28</t>
  </si>
  <si>
    <t>3.000,00</t>
  </si>
  <si>
    <t>1.114,86</t>
  </si>
  <si>
    <t>5.664,00</t>
  </si>
  <si>
    <t>3.334,00</t>
  </si>
  <si>
    <t>1.814,00</t>
  </si>
  <si>
    <t>3.680,00</t>
  </si>
  <si>
    <t>2.136,40</t>
  </si>
  <si>
    <t>2.202,00</t>
  </si>
  <si>
    <t>2.585,00</t>
  </si>
  <si>
    <t>2.115,00</t>
  </si>
  <si>
    <t>1.874,40</t>
  </si>
  <si>
    <t>3.960,00</t>
  </si>
  <si>
    <t>2.970,00</t>
  </si>
  <si>
    <t>2.087,86</t>
  </si>
  <si>
    <t>3.012,00</t>
  </si>
  <si>
    <t>6.199,00</t>
  </si>
  <si>
    <t>1.930,00</t>
  </si>
  <si>
    <t>1.404,00</t>
  </si>
  <si>
    <t>2.310,00</t>
  </si>
  <si>
    <t>5.250,00</t>
  </si>
  <si>
    <t>1.929,00</t>
  </si>
  <si>
    <t>1.625,00</t>
  </si>
  <si>
    <t>2.586,90</t>
  </si>
  <si>
    <t>3.630,00</t>
  </si>
  <si>
    <t>4.558,20</t>
  </si>
  <si>
    <t>1.800,00</t>
  </si>
  <si>
    <t>1.396,80</t>
  </si>
  <si>
    <t>1.397,40</t>
  </si>
  <si>
    <t>1.902,00</t>
  </si>
  <si>
    <t>2.400,00</t>
  </si>
  <si>
    <t>2.580,00</t>
  </si>
  <si>
    <t>2.109,00</t>
  </si>
  <si>
    <t>5.419,31</t>
  </si>
  <si>
    <t>1.750,00</t>
  </si>
  <si>
    <t>4.420,00</t>
  </si>
  <si>
    <t>4.565,00</t>
  </si>
  <si>
    <t>1.828,00</t>
  </si>
  <si>
    <t>9.813,70</t>
  </si>
  <si>
    <t>2.823,00</t>
  </si>
  <si>
    <t>2.446,00</t>
  </si>
  <si>
    <t>5.392,50</t>
  </si>
  <si>
    <t>2.817,00</t>
  </si>
  <si>
    <t>7.868,00</t>
  </si>
  <si>
    <t>2.112,00</t>
  </si>
  <si>
    <t>7.300,00</t>
  </si>
  <si>
    <t>4.412,00</t>
  </si>
  <si>
    <t>1.717,00</t>
  </si>
  <si>
    <t>2.480,00</t>
  </si>
  <si>
    <t>2.742,00</t>
  </si>
  <si>
    <t>3.664,88</t>
  </si>
  <si>
    <t>9.600,00</t>
  </si>
  <si>
    <t>4.325,00</t>
  </si>
  <si>
    <t>3.508,00</t>
  </si>
  <si>
    <t>2.372,64</t>
  </si>
  <si>
    <t>4.120,00</t>
  </si>
  <si>
    <t>2.682,52</t>
  </si>
  <si>
    <t>3.087,89</t>
  </si>
  <si>
    <t>Nr. Blocuri
Asociatii</t>
  </si>
  <si>
    <t xml:space="preserve">MDRAP 60%
ASOCIATIE 20%
BUGET LOCAL 20% </t>
  </si>
  <si>
    <t xml:space="preserve">TOTAL </t>
  </si>
  <si>
    <t xml:space="preserve">in executie </t>
  </si>
  <si>
    <r>
      <t xml:space="preserve">Total lucrari de reabilitare Asociatii </t>
    </r>
    <r>
      <rPr>
        <b/>
        <sz val="12"/>
        <color rgb="FFFF0000"/>
        <rFont val="Times New Roman"/>
        <family val="1"/>
      </rPr>
      <t xml:space="preserve">in executie </t>
    </r>
    <r>
      <rPr>
        <b/>
        <sz val="12"/>
        <color rgb="FF000000"/>
        <rFont val="Times New Roman"/>
        <family val="1"/>
      </rPr>
      <t xml:space="preserve">
2021-2022</t>
    </r>
  </si>
  <si>
    <t>Cost total
 (fara TVA)</t>
  </si>
  <si>
    <t>Cost total 
(cu TVA)</t>
  </si>
  <si>
    <t xml:space="preserve">Suprafata desfășurată a lucrării finalizate (mp) </t>
  </si>
  <si>
    <t xml:space="preserve">Sursa fondurilor </t>
  </si>
  <si>
    <t>Durata finalizării lucrării (zi/lună/an)</t>
  </si>
  <si>
    <t>Adresă bloc reabilitat termic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</si>
</sst>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timNew Roman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  <charset val="1"/>
    </font>
    <font>
      <b/>
      <sz val="12"/>
      <color rgb="FF000000"/>
      <name val="Times New Roman"/>
      <family val="1"/>
    </font>
    <font>
      <sz val="8"/>
      <name val="Calibri"/>
      <family val="2"/>
    </font>
    <font>
      <sz val="11"/>
      <name val="Calibri"/>
      <family val="2"/>
    </font>
    <font>
      <b/>
      <sz val="14"/>
      <color rgb="FF00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8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1" applyFont="1"/>
    <xf numFmtId="4" fontId="0" fillId="0" borderId="0" xfId="1" applyNumberFormat="1" applyFont="1"/>
    <xf numFmtId="4" fontId="0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2" fillId="0" borderId="2" xfId="1" applyFont="1" applyBorder="1" applyAlignment="1">
      <alignment vertical="center" wrapText="1"/>
    </xf>
    <xf numFmtId="4" fontId="0" fillId="0" borderId="1" xfId="1" applyNumberFormat="1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" xfId="1" applyFont="1" applyBorder="1" applyAlignment="1">
      <alignment vertical="center" wrapText="1"/>
    </xf>
    <xf numFmtId="164" fontId="7" fillId="3" borderId="1" xfId="4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4" fontId="4" fillId="0" borderId="1" xfId="1" applyNumberFormat="1" applyFont="1" applyBorder="1"/>
    <xf numFmtId="0" fontId="4" fillId="0" borderId="1" xfId="1" applyFont="1" applyBorder="1"/>
    <xf numFmtId="0" fontId="13" fillId="0" borderId="0" xfId="1" applyFont="1"/>
    <xf numFmtId="0" fontId="0" fillId="0" borderId="1" xfId="1" applyFont="1" applyBorder="1"/>
    <xf numFmtId="4" fontId="0" fillId="0" borderId="1" xfId="1" applyNumberFormat="1" applyFont="1" applyBorder="1"/>
    <xf numFmtId="0" fontId="4" fillId="0" borderId="3" xfId="1" applyFont="1" applyBorder="1"/>
    <xf numFmtId="4" fontId="4" fillId="0" borderId="3" xfId="1" applyNumberFormat="1" applyFont="1" applyBorder="1"/>
    <xf numFmtId="4" fontId="4" fillId="0" borderId="1" xfId="1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/>
    </xf>
    <xf numFmtId="0" fontId="7" fillId="0" borderId="1" xfId="1" applyFont="1" applyBorder="1"/>
    <xf numFmtId="4" fontId="7" fillId="0" borderId="1" xfId="1" applyNumberFormat="1" applyFont="1" applyBorder="1"/>
    <xf numFmtId="4" fontId="7" fillId="0" borderId="1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/>
    <xf numFmtId="4" fontId="7" fillId="0" borderId="1" xfId="0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center"/>
    </xf>
    <xf numFmtId="4" fontId="7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0" fillId="0" borderId="7" xfId="1" applyFont="1" applyBorder="1" applyAlignment="1">
      <alignment vertical="center" wrapText="1"/>
    </xf>
    <xf numFmtId="4" fontId="0" fillId="0" borderId="6" xfId="1" applyNumberFormat="1" applyFont="1" applyBorder="1" applyAlignment="1">
      <alignment wrapText="1"/>
    </xf>
    <xf numFmtId="0" fontId="0" fillId="0" borderId="6" xfId="1" applyFont="1" applyBorder="1" applyAlignment="1">
      <alignment wrapText="1"/>
    </xf>
    <xf numFmtId="0" fontId="2" fillId="0" borderId="1" xfId="1" applyFont="1" applyBorder="1" applyAlignment="1">
      <alignment vertical="center"/>
    </xf>
    <xf numFmtId="4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4" fontId="7" fillId="3" borderId="1" xfId="4" applyNumberFormat="1" applyFont="1" applyFill="1" applyBorder="1" applyAlignment="1" applyProtection="1">
      <alignment horizontal="center" vertical="center" wrapText="1"/>
    </xf>
    <xf numFmtId="4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 wrapText="1"/>
    </xf>
    <xf numFmtId="0" fontId="0" fillId="0" borderId="1" xfId="1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4" fontId="0" fillId="0" borderId="0" xfId="1" applyNumberFormat="1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1" fillId="0" borderId="0" xfId="1" applyNumberFormat="1" applyFont="1" applyAlignment="1">
      <alignment horizontal="center"/>
    </xf>
    <xf numFmtId="0" fontId="9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0" borderId="6" xfId="0" applyFont="1" applyBorder="1"/>
    <xf numFmtId="0" fontId="9" fillId="0" borderId="6" xfId="0" applyFont="1" applyBorder="1" applyAlignment="1">
      <alignment horizontal="left"/>
    </xf>
    <xf numFmtId="2" fontId="9" fillId="0" borderId="6" xfId="0" applyNumberFormat="1" applyFont="1" applyBorder="1" applyAlignment="1">
      <alignment wrapText="1"/>
    </xf>
    <xf numFmtId="0" fontId="7" fillId="2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2" borderId="6" xfId="3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9" fillId="0" borderId="6" xfId="3" applyFont="1" applyBorder="1" applyAlignment="1">
      <alignment vertical="center" wrapText="1"/>
    </xf>
    <xf numFmtId="0" fontId="7" fillId="0" borderId="6" xfId="3" applyFont="1" applyBorder="1" applyAlignment="1">
      <alignment vertical="center" wrapText="1"/>
    </xf>
    <xf numFmtId="0" fontId="9" fillId="2" borderId="6" xfId="3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4" fillId="2" borderId="6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 wrapText="1"/>
    </xf>
    <xf numFmtId="0" fontId="10" fillId="4" borderId="6" xfId="0" applyFont="1" applyFill="1" applyBorder="1" applyAlignment="1">
      <alignment horizontal="left" wrapText="1"/>
    </xf>
    <xf numFmtId="0" fontId="10" fillId="4" borderId="6" xfId="3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5" fillId="0" borderId="6" xfId="1" applyFont="1" applyBorder="1"/>
    <xf numFmtId="4" fontId="5" fillId="0" borderId="1" xfId="1" applyNumberFormat="1" applyFont="1" applyBorder="1"/>
    <xf numFmtId="4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/>
    <xf numFmtId="0" fontId="11" fillId="0" borderId="4" xfId="0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4" fontId="16" fillId="0" borderId="12" xfId="0" applyNumberFormat="1" applyFont="1" applyBorder="1"/>
    <xf numFmtId="4" fontId="16" fillId="0" borderId="17" xfId="0" applyNumberFormat="1" applyFont="1" applyBorder="1"/>
    <xf numFmtId="4" fontId="16" fillId="0" borderId="12" xfId="0" applyNumberFormat="1" applyFont="1" applyBorder="1" applyAlignment="1">
      <alignment horizontal="center"/>
    </xf>
    <xf numFmtId="4" fontId="16" fillId="0" borderId="17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/>
    </xf>
    <xf numFmtId="4" fontId="16" fillId="0" borderId="12" xfId="1" applyNumberFormat="1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" fontId="14" fillId="0" borderId="17" xfId="0" applyNumberFormat="1" applyFont="1" applyBorder="1" applyAlignment="1">
      <alignment horizontal="center"/>
    </xf>
    <xf numFmtId="0" fontId="2" fillId="0" borderId="29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5" xfId="1" applyFont="1" applyBorder="1" applyAlignment="1">
      <alignment horizontal="right" vertical="center"/>
    </xf>
    <xf numFmtId="0" fontId="0" fillId="0" borderId="3" xfId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4" fontId="4" fillId="0" borderId="5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 wrapText="1"/>
    </xf>
    <xf numFmtId="0" fontId="0" fillId="0" borderId="3" xfId="1" applyNumberFormat="1" applyFont="1" applyBorder="1" applyAlignment="1">
      <alignment horizontal="center" wrapText="1"/>
    </xf>
    <xf numFmtId="4" fontId="0" fillId="0" borderId="4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 wrapText="1"/>
    </xf>
    <xf numFmtId="0" fontId="0" fillId="0" borderId="4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 wrapText="1"/>
    </xf>
    <xf numFmtId="4" fontId="4" fillId="0" borderId="1" xfId="1" applyNumberFormat="1" applyFont="1" applyBorder="1" applyAlignment="1">
      <alignment horizontal="center"/>
    </xf>
    <xf numFmtId="4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5">
    <cellStyle name="Comma" xfId="4" builtinId="3"/>
    <cellStyle name="Normal" xfId="0" builtinId="0" customBuiltin="1"/>
    <cellStyle name="Normal 2" xfId="3" xr:uid="{9D51EDE9-44B5-46E8-B557-31559C6E6C51}"/>
    <cellStyle name="Normal 3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1189</xdr:row>
      <xdr:rowOff>0</xdr:rowOff>
    </xdr:from>
    <xdr:to>
      <xdr:col>5</xdr:col>
      <xdr:colOff>38100</xdr:colOff>
      <xdr:row>1189</xdr:row>
      <xdr:rowOff>66675</xdr:rowOff>
    </xdr:to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230BFDFE-C16E-4160-806D-164BD96BAC4C}"/>
            </a:ext>
          </a:extLst>
        </xdr:cNvPr>
        <xdr:cNvSpPr>
          <a:spLocks/>
        </xdr:cNvSpPr>
      </xdr:nvSpPr>
      <xdr:spPr bwMode="auto">
        <a:xfrm>
          <a:off x="2752725" y="2171700"/>
          <a:ext cx="38100" cy="66675"/>
        </a:xfrm>
        <a:custGeom>
          <a:avLst/>
          <a:gdLst>
            <a:gd name="T0" fmla="*/ 0 w 40005"/>
            <a:gd name="T1" fmla="*/ 0 h 59690"/>
            <a:gd name="T2" fmla="*/ 29804 w 40005"/>
            <a:gd name="T3" fmla="*/ 0 h 59690"/>
            <a:gd name="T4" fmla="*/ 29804 w 40005"/>
            <a:gd name="T5" fmla="*/ 115036 h 59690"/>
            <a:gd name="T6" fmla="*/ 0 w 40005"/>
            <a:gd name="T7" fmla="*/ 115036 h 59690"/>
            <a:gd name="T8" fmla="*/ 0 w 40005"/>
            <a:gd name="T9" fmla="*/ 0 h 5969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0005"/>
            <a:gd name="T16" fmla="*/ 0 h 59690"/>
            <a:gd name="T17" fmla="*/ 40005 w 40005"/>
            <a:gd name="T18" fmla="*/ 59690 h 59690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0005" h="59690">
              <a:moveTo>
                <a:pt x="0" y="0"/>
              </a:moveTo>
              <a:lnTo>
                <a:pt x="39940" y="0"/>
              </a:lnTo>
              <a:lnTo>
                <a:pt x="39940" y="59219"/>
              </a:lnTo>
              <a:lnTo>
                <a:pt x="0" y="59219"/>
              </a:lnTo>
              <a:lnTo>
                <a:pt x="0" y="0"/>
              </a:lnTo>
              <a:close/>
            </a:path>
          </a:pathLst>
        </a:custGeom>
        <a:solidFill>
          <a:srgbClr val="F9FBA8">
            <a:alpha val="50195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X1193"/>
  <sheetViews>
    <sheetView tabSelected="1" zoomScaleNormal="100" workbookViewId="0">
      <pane ySplit="1" topLeftCell="A1171" activePane="bottomLeft" state="frozen"/>
      <selection pane="bottomLeft" activeCell="C834" sqref="C834"/>
    </sheetView>
  </sheetViews>
  <sheetFormatPr defaultColWidth="8.88671875" defaultRowHeight="15.6"/>
  <cols>
    <col min="1" max="1" width="5.6640625" style="18" customWidth="1"/>
    <col min="2" max="2" width="5.5546875" style="50" customWidth="1"/>
    <col min="3" max="3" width="43.88671875" style="1" customWidth="1"/>
    <col min="4" max="4" width="25.6640625" style="1" hidden="1" customWidth="1"/>
    <col min="5" max="5" width="11.44140625" style="2" hidden="1" customWidth="1"/>
    <col min="6" max="6" width="21.44140625" style="3" customWidth="1"/>
    <col min="7" max="8" width="18.33203125" style="3" hidden="1" customWidth="1"/>
    <col min="9" max="10" width="6.88671875" style="3" customWidth="1"/>
    <col min="11" max="11" width="11" style="64" customWidth="1"/>
    <col min="12" max="12" width="22" style="68" customWidth="1"/>
    <col min="13" max="13" width="20.44140625" style="29" customWidth="1"/>
    <col min="14" max="14" width="19" style="29" customWidth="1"/>
    <col min="15" max="15" width="11.109375" style="2" hidden="1" customWidth="1"/>
    <col min="16" max="16" width="23.33203125" style="2" hidden="1" customWidth="1"/>
    <col min="17" max="19" width="11.109375" style="2" hidden="1" customWidth="1"/>
    <col min="20" max="20" width="33.33203125" style="2" hidden="1" customWidth="1"/>
    <col min="21" max="21" width="11.33203125" style="1" hidden="1" customWidth="1"/>
    <col min="22" max="22" width="14.33203125" style="1" hidden="1" customWidth="1"/>
    <col min="23" max="23" width="17.109375" style="1" hidden="1" customWidth="1"/>
    <col min="24" max="24" width="10.109375" style="1" bestFit="1" customWidth="1"/>
    <col min="25" max="25" width="21" style="1" customWidth="1"/>
    <col min="26" max="16384" width="8.88671875" style="1"/>
  </cols>
  <sheetData>
    <row r="1" spans="1:23" s="4" customFormat="1" ht="120.75" customHeight="1" thickBot="1">
      <c r="A1" s="35"/>
      <c r="B1" s="46"/>
      <c r="C1" s="125" t="s">
        <v>1480</v>
      </c>
      <c r="D1" s="126" t="s">
        <v>3</v>
      </c>
      <c r="E1" s="36" t="s">
        <v>9</v>
      </c>
      <c r="F1" s="36" t="s">
        <v>1477</v>
      </c>
      <c r="G1" s="36" t="s">
        <v>1220</v>
      </c>
      <c r="H1" s="36" t="s">
        <v>1131</v>
      </c>
      <c r="I1" s="154" t="s">
        <v>1479</v>
      </c>
      <c r="J1" s="154"/>
      <c r="K1" s="154"/>
      <c r="L1" s="36" t="s">
        <v>1478</v>
      </c>
      <c r="M1" s="13" t="s">
        <v>1476</v>
      </c>
      <c r="N1" s="13" t="s">
        <v>1475</v>
      </c>
      <c r="O1" s="36" t="s">
        <v>5</v>
      </c>
      <c r="P1" s="36" t="s">
        <v>8</v>
      </c>
      <c r="Q1" s="36" t="s">
        <v>2</v>
      </c>
      <c r="R1" s="36" t="s">
        <v>0</v>
      </c>
      <c r="S1" s="36" t="s">
        <v>1</v>
      </c>
      <c r="T1" s="36" t="s">
        <v>4</v>
      </c>
      <c r="U1" s="124" t="s">
        <v>6</v>
      </c>
      <c r="V1" s="6" t="s">
        <v>7</v>
      </c>
      <c r="W1" s="6" t="s">
        <v>10</v>
      </c>
    </row>
    <row r="2" spans="1:23" s="5" customFormat="1" ht="46.8" hidden="1">
      <c r="A2" s="23">
        <v>1</v>
      </c>
      <c r="B2" s="47">
        <v>1</v>
      </c>
      <c r="C2" s="69" t="s">
        <v>11</v>
      </c>
      <c r="D2" s="12"/>
      <c r="E2" s="13"/>
      <c r="F2" s="22" t="s">
        <v>1221</v>
      </c>
      <c r="G2" s="13"/>
      <c r="H2" s="13"/>
      <c r="I2" s="51">
        <v>28</v>
      </c>
      <c r="J2" s="51">
        <v>6</v>
      </c>
      <c r="K2" s="51">
        <v>2011</v>
      </c>
      <c r="L2" s="22" t="s">
        <v>1471</v>
      </c>
      <c r="M2" s="22">
        <v>3731957</v>
      </c>
      <c r="N2" s="31">
        <f t="shared" ref="N2:N65" si="0">M2/1.24</f>
        <v>3009642.7419354841</v>
      </c>
      <c r="O2" s="36"/>
      <c r="P2" s="36"/>
      <c r="Q2" s="36"/>
      <c r="R2" s="36"/>
      <c r="S2" s="36"/>
      <c r="T2" s="36"/>
      <c r="U2" s="32"/>
      <c r="V2" s="10"/>
      <c r="W2" s="10"/>
    </row>
    <row r="3" spans="1:23" ht="46.8" hidden="1">
      <c r="A3" s="18">
        <v>2</v>
      </c>
      <c r="B3" s="48">
        <v>2</v>
      </c>
      <c r="C3" s="69" t="s">
        <v>12</v>
      </c>
      <c r="D3" s="14"/>
      <c r="E3" s="31"/>
      <c r="F3" s="31" t="s">
        <v>1222</v>
      </c>
      <c r="G3" s="31"/>
      <c r="H3" s="31"/>
      <c r="I3" s="51">
        <v>12</v>
      </c>
      <c r="J3" s="51">
        <v>12</v>
      </c>
      <c r="K3" s="51">
        <v>2011</v>
      </c>
      <c r="L3" s="22" t="s">
        <v>1471</v>
      </c>
      <c r="M3" s="22">
        <f>654618.43+157108.42+159070.13+38176.83+165529.06+39726.97+150000+36000+483947.42+116147.38</f>
        <v>2000324.6400000001</v>
      </c>
      <c r="N3" s="31">
        <f t="shared" si="0"/>
        <v>1613165.0322580647</v>
      </c>
      <c r="O3" s="7"/>
      <c r="P3" s="7"/>
      <c r="Q3" s="7"/>
      <c r="R3" s="7"/>
      <c r="S3" s="7"/>
      <c r="T3" s="7"/>
      <c r="U3" s="33"/>
      <c r="V3" s="7"/>
      <c r="W3" s="8"/>
    </row>
    <row r="4" spans="1:23" ht="46.8">
      <c r="A4" s="23">
        <v>3</v>
      </c>
      <c r="B4" s="47">
        <v>3</v>
      </c>
      <c r="C4" s="69" t="s">
        <v>13</v>
      </c>
      <c r="D4" s="14"/>
      <c r="E4" s="31"/>
      <c r="F4" s="31" t="s">
        <v>1223</v>
      </c>
      <c r="G4" s="31"/>
      <c r="H4" s="31"/>
      <c r="I4" s="51">
        <v>27</v>
      </c>
      <c r="J4" s="51">
        <v>8</v>
      </c>
      <c r="K4" s="51">
        <v>2013</v>
      </c>
      <c r="L4" s="22" t="s">
        <v>1471</v>
      </c>
      <c r="M4" s="22">
        <v>5278906.5</v>
      </c>
      <c r="N4" s="31">
        <f t="shared" si="0"/>
        <v>4257182.6612903224</v>
      </c>
      <c r="O4" s="7"/>
      <c r="P4" s="7"/>
      <c r="Q4" s="7"/>
      <c r="R4" s="7"/>
      <c r="S4" s="7"/>
      <c r="T4" s="7"/>
      <c r="U4" s="33"/>
      <c r="V4" s="7"/>
      <c r="W4" s="8"/>
    </row>
    <row r="5" spans="1:23" ht="46.8">
      <c r="A5" s="18">
        <v>4</v>
      </c>
      <c r="B5" s="48">
        <v>4</v>
      </c>
      <c r="C5" s="69" t="s">
        <v>14</v>
      </c>
      <c r="D5" s="14"/>
      <c r="E5" s="31"/>
      <c r="F5" s="31" t="s">
        <v>1224</v>
      </c>
      <c r="G5" s="31"/>
      <c r="H5" s="31"/>
      <c r="I5" s="51">
        <v>18</v>
      </c>
      <c r="J5" s="51">
        <v>3</v>
      </c>
      <c r="K5" s="51">
        <v>2013</v>
      </c>
      <c r="L5" s="22" t="s">
        <v>1471</v>
      </c>
      <c r="M5" s="22">
        <v>2396618.46</v>
      </c>
      <c r="N5" s="31">
        <f t="shared" si="0"/>
        <v>1932756.8225806451</v>
      </c>
      <c r="O5" s="7"/>
      <c r="P5" s="7"/>
      <c r="Q5" s="7"/>
      <c r="R5" s="7"/>
      <c r="S5" s="7"/>
      <c r="T5" s="7"/>
      <c r="U5" s="33"/>
      <c r="V5" s="7"/>
      <c r="W5" s="8"/>
    </row>
    <row r="6" spans="1:23" ht="46.8" hidden="1">
      <c r="A6" s="23">
        <v>5</v>
      </c>
      <c r="B6" s="47">
        <v>5</v>
      </c>
      <c r="C6" s="69" t="s">
        <v>15</v>
      </c>
      <c r="D6" s="14"/>
      <c r="E6" s="31"/>
      <c r="F6" s="31">
        <v>14411.28</v>
      </c>
      <c r="G6" s="31">
        <v>13978.36</v>
      </c>
      <c r="H6" s="31">
        <v>34945.9</v>
      </c>
      <c r="I6" s="51">
        <v>17</v>
      </c>
      <c r="J6" s="51">
        <v>6</v>
      </c>
      <c r="K6" s="51">
        <v>2011</v>
      </c>
      <c r="L6" s="22" t="s">
        <v>1471</v>
      </c>
      <c r="M6" s="22">
        <v>3260969.07</v>
      </c>
      <c r="N6" s="31">
        <f t="shared" si="0"/>
        <v>2629813.7661290322</v>
      </c>
      <c r="O6" s="7"/>
      <c r="P6" s="7"/>
      <c r="Q6" s="7"/>
      <c r="R6" s="7"/>
      <c r="S6" s="7"/>
      <c r="T6" s="7"/>
      <c r="U6" s="33"/>
      <c r="V6" s="7"/>
      <c r="W6" s="8"/>
    </row>
    <row r="7" spans="1:23" ht="46.8">
      <c r="A7" s="18">
        <v>6</v>
      </c>
      <c r="B7" s="48">
        <v>6</v>
      </c>
      <c r="C7" s="69" t="s">
        <v>16</v>
      </c>
      <c r="D7" s="14"/>
      <c r="E7" s="31"/>
      <c r="F7" s="31" t="s">
        <v>1225</v>
      </c>
      <c r="G7" s="31"/>
      <c r="H7" s="31"/>
      <c r="I7" s="51">
        <v>30</v>
      </c>
      <c r="J7" s="51">
        <v>6</v>
      </c>
      <c r="K7" s="51">
        <v>2014</v>
      </c>
      <c r="L7" s="22" t="s">
        <v>1471</v>
      </c>
      <c r="M7" s="22">
        <v>4435056.07</v>
      </c>
      <c r="N7" s="31">
        <f t="shared" si="0"/>
        <v>3576658.1209677421</v>
      </c>
      <c r="O7" s="7"/>
      <c r="P7" s="7"/>
      <c r="Q7" s="7"/>
      <c r="R7" s="7"/>
      <c r="S7" s="7"/>
      <c r="T7" s="7"/>
      <c r="U7" s="33"/>
      <c r="V7" s="7"/>
      <c r="W7" s="8"/>
    </row>
    <row r="8" spans="1:23" ht="46.8" hidden="1">
      <c r="A8" s="23">
        <v>7</v>
      </c>
      <c r="B8" s="47">
        <v>7</v>
      </c>
      <c r="C8" s="69" t="s">
        <v>17</v>
      </c>
      <c r="D8" s="12"/>
      <c r="E8" s="15"/>
      <c r="F8" s="31">
        <v>5356.38</v>
      </c>
      <c r="G8" s="31">
        <v>4172.66</v>
      </c>
      <c r="H8" s="31">
        <v>10848.76</v>
      </c>
      <c r="I8" s="51">
        <v>28</v>
      </c>
      <c r="J8" s="51">
        <v>7</v>
      </c>
      <c r="K8" s="51">
        <v>2011</v>
      </c>
      <c r="L8" s="22" t="s">
        <v>1471</v>
      </c>
      <c r="M8" s="22">
        <v>1302188.67</v>
      </c>
      <c r="N8" s="31">
        <f t="shared" si="0"/>
        <v>1050152.1532258063</v>
      </c>
      <c r="O8" s="7"/>
      <c r="P8" s="7"/>
      <c r="Q8" s="7"/>
      <c r="R8" s="7"/>
      <c r="S8" s="7"/>
      <c r="T8" s="7"/>
      <c r="U8" s="34"/>
      <c r="V8" s="8"/>
      <c r="W8" s="8"/>
    </row>
    <row r="9" spans="1:23">
      <c r="A9" s="18">
        <v>8</v>
      </c>
      <c r="B9" s="48">
        <v>8</v>
      </c>
      <c r="C9" s="69" t="s">
        <v>18</v>
      </c>
      <c r="D9" s="14"/>
      <c r="E9" s="31"/>
      <c r="F9" s="31" t="s">
        <v>1226</v>
      </c>
      <c r="G9" s="31"/>
      <c r="H9" s="31"/>
      <c r="I9" s="51">
        <v>26</v>
      </c>
      <c r="J9" s="51">
        <v>4</v>
      </c>
      <c r="K9" s="51">
        <v>2013</v>
      </c>
      <c r="L9" s="22" t="s">
        <v>369</v>
      </c>
      <c r="M9" s="22">
        <v>3314677.28</v>
      </c>
      <c r="N9" s="31">
        <f t="shared" si="0"/>
        <v>2673126.8387096771</v>
      </c>
      <c r="O9" s="7"/>
      <c r="P9" s="7"/>
      <c r="Q9" s="7"/>
      <c r="R9" s="7"/>
      <c r="S9" s="7"/>
      <c r="T9" s="7"/>
      <c r="U9" s="34"/>
      <c r="V9" s="8"/>
      <c r="W9" s="8"/>
    </row>
    <row r="10" spans="1:23" ht="46.8">
      <c r="A10" s="23">
        <v>9</v>
      </c>
      <c r="B10" s="47">
        <v>9</v>
      </c>
      <c r="C10" s="69" t="s">
        <v>19</v>
      </c>
      <c r="D10" s="14"/>
      <c r="E10" s="31"/>
      <c r="F10" s="31" t="s">
        <v>1227</v>
      </c>
      <c r="G10" s="31"/>
      <c r="H10" s="31"/>
      <c r="I10" s="51">
        <v>23</v>
      </c>
      <c r="J10" s="51">
        <v>10</v>
      </c>
      <c r="K10" s="51">
        <v>2013</v>
      </c>
      <c r="L10" s="22" t="s">
        <v>1471</v>
      </c>
      <c r="M10" s="22">
        <v>2073041.91</v>
      </c>
      <c r="N10" s="31">
        <f t="shared" si="0"/>
        <v>1671807.9919354839</v>
      </c>
      <c r="O10" s="7"/>
      <c r="P10" s="7"/>
      <c r="Q10" s="7"/>
      <c r="R10" s="7"/>
      <c r="S10" s="7"/>
      <c r="T10" s="7"/>
      <c r="U10" s="34"/>
      <c r="V10" s="8"/>
      <c r="W10" s="8"/>
    </row>
    <row r="11" spans="1:23" ht="46.8" hidden="1">
      <c r="A11" s="18">
        <v>10</v>
      </c>
      <c r="B11" s="48">
        <v>10</v>
      </c>
      <c r="C11" s="70" t="s">
        <v>20</v>
      </c>
      <c r="D11" s="14"/>
      <c r="E11" s="31"/>
      <c r="F11" s="31" t="s">
        <v>1228</v>
      </c>
      <c r="G11" s="31"/>
      <c r="H11" s="31"/>
      <c r="I11" s="51">
        <v>27</v>
      </c>
      <c r="J11" s="51">
        <v>5</v>
      </c>
      <c r="K11" s="51">
        <v>2010</v>
      </c>
      <c r="L11" s="22" t="s">
        <v>1471</v>
      </c>
      <c r="M11" s="22">
        <v>898003.88</v>
      </c>
      <c r="N11" s="31">
        <f t="shared" si="0"/>
        <v>724196.67741935479</v>
      </c>
      <c r="O11" s="7"/>
      <c r="P11" s="7"/>
      <c r="Q11" s="7"/>
      <c r="R11" s="7"/>
      <c r="S11" s="7"/>
      <c r="T11" s="7"/>
      <c r="U11" s="34"/>
      <c r="V11" s="8"/>
      <c r="W11" s="8"/>
    </row>
    <row r="12" spans="1:23" ht="46.8" hidden="1">
      <c r="A12" s="23">
        <v>11</v>
      </c>
      <c r="B12" s="47">
        <v>11</v>
      </c>
      <c r="C12" s="70" t="s">
        <v>21</v>
      </c>
      <c r="D12" s="14"/>
      <c r="E12" s="31"/>
      <c r="F12" s="31" t="s">
        <v>1229</v>
      </c>
      <c r="G12" s="31"/>
      <c r="H12" s="31"/>
      <c r="I12" s="51">
        <v>27</v>
      </c>
      <c r="J12" s="51">
        <v>5</v>
      </c>
      <c r="K12" s="51">
        <v>2010</v>
      </c>
      <c r="L12" s="22" t="s">
        <v>1471</v>
      </c>
      <c r="M12" s="22">
        <v>894721.97</v>
      </c>
      <c r="N12" s="31">
        <f t="shared" si="0"/>
        <v>721549.97580645164</v>
      </c>
      <c r="O12" s="7"/>
      <c r="P12" s="7"/>
      <c r="Q12" s="7"/>
      <c r="R12" s="7"/>
      <c r="S12" s="7"/>
      <c r="T12" s="7"/>
      <c r="U12" s="34"/>
      <c r="V12" s="8"/>
      <c r="W12" s="8"/>
    </row>
    <row r="13" spans="1:23" ht="46.8">
      <c r="A13" s="18">
        <v>12</v>
      </c>
      <c r="B13" s="48">
        <v>12</v>
      </c>
      <c r="C13" s="69" t="s">
        <v>22</v>
      </c>
      <c r="D13" s="14"/>
      <c r="E13" s="31"/>
      <c r="F13" s="31" t="s">
        <v>1230</v>
      </c>
      <c r="G13" s="31"/>
      <c r="H13" s="31"/>
      <c r="I13" s="51">
        <v>6</v>
      </c>
      <c r="J13" s="51">
        <v>12</v>
      </c>
      <c r="K13" s="51">
        <v>2012</v>
      </c>
      <c r="L13" s="22" t="s">
        <v>1471</v>
      </c>
      <c r="M13" s="22">
        <v>1047573.48</v>
      </c>
      <c r="N13" s="31">
        <f t="shared" si="0"/>
        <v>844817.32258064521</v>
      </c>
      <c r="O13" s="7"/>
      <c r="P13" s="7"/>
      <c r="Q13" s="7"/>
      <c r="R13" s="7"/>
      <c r="S13" s="7"/>
      <c r="T13" s="7"/>
      <c r="U13" s="34"/>
      <c r="V13" s="8"/>
      <c r="W13" s="8"/>
    </row>
    <row r="14" spans="1:23" ht="46.8" hidden="1">
      <c r="A14" s="23">
        <v>13</v>
      </c>
      <c r="B14" s="47">
        <v>13</v>
      </c>
      <c r="C14" s="70" t="s">
        <v>23</v>
      </c>
      <c r="D14" s="14"/>
      <c r="E14" s="31"/>
      <c r="F14" s="31" t="s">
        <v>1231</v>
      </c>
      <c r="G14" s="31"/>
      <c r="H14" s="31"/>
      <c r="I14" s="51">
        <v>27</v>
      </c>
      <c r="J14" s="51">
        <v>5</v>
      </c>
      <c r="K14" s="51">
        <v>2010</v>
      </c>
      <c r="L14" s="22" t="s">
        <v>1471</v>
      </c>
      <c r="M14" s="22">
        <v>910663.8</v>
      </c>
      <c r="N14" s="31">
        <f t="shared" si="0"/>
        <v>734406.29032258072</v>
      </c>
      <c r="O14" s="7"/>
      <c r="P14" s="9"/>
      <c r="Q14" s="7"/>
      <c r="R14" s="7"/>
      <c r="S14" s="7"/>
      <c r="T14" s="7"/>
      <c r="U14" s="34"/>
      <c r="V14" s="8"/>
      <c r="W14" s="8"/>
    </row>
    <row r="15" spans="1:23" ht="46.8">
      <c r="A15" s="18">
        <v>14</v>
      </c>
      <c r="B15" s="48">
        <v>14</v>
      </c>
      <c r="C15" s="69" t="s">
        <v>24</v>
      </c>
      <c r="D15" s="12"/>
      <c r="E15" s="31"/>
      <c r="F15" s="31">
        <v>3663.07</v>
      </c>
      <c r="G15" s="31">
        <v>2877.05</v>
      </c>
      <c r="H15" s="31">
        <v>7336.48</v>
      </c>
      <c r="I15" s="51">
        <v>25</v>
      </c>
      <c r="J15" s="51">
        <v>2</v>
      </c>
      <c r="K15" s="51">
        <v>2013</v>
      </c>
      <c r="L15" s="22" t="s">
        <v>1471</v>
      </c>
      <c r="M15" s="22">
        <v>859004.07</v>
      </c>
      <c r="N15" s="31">
        <f t="shared" si="0"/>
        <v>692745.2177419354</v>
      </c>
      <c r="O15" s="7"/>
      <c r="P15" s="7"/>
      <c r="Q15" s="7"/>
      <c r="R15" s="7"/>
      <c r="S15" s="7"/>
      <c r="T15" s="7"/>
      <c r="U15" s="34"/>
      <c r="V15" s="8"/>
      <c r="W15" s="8"/>
    </row>
    <row r="16" spans="1:23" ht="27.75" customHeight="1">
      <c r="A16" s="23">
        <v>15</v>
      </c>
      <c r="B16" s="47">
        <v>15</v>
      </c>
      <c r="C16" s="69" t="s">
        <v>25</v>
      </c>
      <c r="D16" s="14"/>
      <c r="E16" s="31"/>
      <c r="F16" s="31" t="s">
        <v>1232</v>
      </c>
      <c r="G16" s="31"/>
      <c r="H16" s="31"/>
      <c r="I16" s="51">
        <v>15</v>
      </c>
      <c r="J16" s="51">
        <v>11</v>
      </c>
      <c r="K16" s="51">
        <v>2013</v>
      </c>
      <c r="L16" s="22" t="s">
        <v>369</v>
      </c>
      <c r="M16" s="22">
        <v>826050.91</v>
      </c>
      <c r="N16" s="31">
        <f t="shared" si="0"/>
        <v>666170.08870967745</v>
      </c>
      <c r="O16" s="7"/>
      <c r="P16" s="9"/>
      <c r="Q16" s="7"/>
      <c r="R16" s="7"/>
      <c r="S16" s="7"/>
      <c r="T16" s="7"/>
      <c r="U16" s="34"/>
      <c r="V16" s="8"/>
      <c r="W16" s="8"/>
    </row>
    <row r="17" spans="1:23" ht="46.8" hidden="1">
      <c r="A17" s="18">
        <v>16</v>
      </c>
      <c r="B17" s="48">
        <v>16</v>
      </c>
      <c r="C17" s="69" t="s">
        <v>26</v>
      </c>
      <c r="D17" s="14"/>
      <c r="E17" s="31"/>
      <c r="F17" s="31" t="s">
        <v>1233</v>
      </c>
      <c r="G17" s="31"/>
      <c r="H17" s="31"/>
      <c r="I17" s="51">
        <v>23</v>
      </c>
      <c r="J17" s="51">
        <v>11</v>
      </c>
      <c r="K17" s="51">
        <v>2010</v>
      </c>
      <c r="L17" s="22" t="s">
        <v>1471</v>
      </c>
      <c r="M17" s="22">
        <v>2977439</v>
      </c>
      <c r="N17" s="31">
        <f t="shared" si="0"/>
        <v>2401160.4838709678</v>
      </c>
      <c r="O17" s="7"/>
      <c r="P17" s="9"/>
      <c r="Q17" s="7"/>
      <c r="R17" s="7"/>
      <c r="S17" s="7"/>
      <c r="T17" s="7"/>
      <c r="U17" s="34"/>
      <c r="V17" s="8"/>
      <c r="W17" s="8"/>
    </row>
    <row r="18" spans="1:23" ht="46.8" hidden="1">
      <c r="A18" s="23">
        <v>17</v>
      </c>
      <c r="B18" s="47">
        <v>17</v>
      </c>
      <c r="C18" s="70" t="s">
        <v>27</v>
      </c>
      <c r="D18" s="14"/>
      <c r="E18" s="31"/>
      <c r="F18" s="31" t="s">
        <v>1234</v>
      </c>
      <c r="G18" s="31"/>
      <c r="H18" s="31"/>
      <c r="I18" s="51">
        <v>25</v>
      </c>
      <c r="J18" s="51">
        <v>5</v>
      </c>
      <c r="K18" s="51">
        <v>2010</v>
      </c>
      <c r="L18" s="22" t="s">
        <v>1471</v>
      </c>
      <c r="M18" s="22">
        <v>3967543.96</v>
      </c>
      <c r="N18" s="31">
        <f t="shared" si="0"/>
        <v>3199632.2258064514</v>
      </c>
      <c r="O18" s="7"/>
      <c r="P18" s="7"/>
      <c r="Q18" s="7"/>
      <c r="R18" s="7"/>
      <c r="S18" s="7"/>
      <c r="T18" s="7"/>
      <c r="U18" s="34"/>
      <c r="V18" s="8"/>
      <c r="W18" s="8"/>
    </row>
    <row r="19" spans="1:23" ht="46.8" hidden="1">
      <c r="A19" s="18">
        <v>18</v>
      </c>
      <c r="B19" s="48">
        <v>18</v>
      </c>
      <c r="C19" s="69" t="s">
        <v>28</v>
      </c>
      <c r="D19" s="14"/>
      <c r="E19" s="31"/>
      <c r="F19" s="31" t="s">
        <v>1235</v>
      </c>
      <c r="G19" s="31"/>
      <c r="H19" s="31"/>
      <c r="I19" s="52">
        <v>21</v>
      </c>
      <c r="J19" s="52">
        <v>5</v>
      </c>
      <c r="K19" s="51">
        <v>2010</v>
      </c>
      <c r="L19" s="22" t="s">
        <v>1471</v>
      </c>
      <c r="M19" s="22">
        <v>1498969.31</v>
      </c>
      <c r="N19" s="31">
        <f t="shared" si="0"/>
        <v>1208846.2177419355</v>
      </c>
      <c r="O19" s="7"/>
      <c r="P19" s="7"/>
      <c r="Q19" s="7"/>
      <c r="R19" s="7"/>
      <c r="S19" s="7"/>
      <c r="T19" s="7"/>
      <c r="U19" s="34"/>
      <c r="V19" s="8"/>
      <c r="W19" s="8"/>
    </row>
    <row r="20" spans="1:23">
      <c r="A20" s="23">
        <v>19</v>
      </c>
      <c r="B20" s="47">
        <v>19</v>
      </c>
      <c r="C20" s="69" t="s">
        <v>29</v>
      </c>
      <c r="D20" s="14"/>
      <c r="E20" s="31"/>
      <c r="F20" s="31" t="s">
        <v>1236</v>
      </c>
      <c r="G20" s="31"/>
      <c r="H20" s="31"/>
      <c r="I20" s="52">
        <v>4</v>
      </c>
      <c r="J20" s="52">
        <v>12</v>
      </c>
      <c r="K20" s="52">
        <v>2013</v>
      </c>
      <c r="L20" s="22" t="s">
        <v>369</v>
      </c>
      <c r="M20" s="22">
        <v>1140848.24</v>
      </c>
      <c r="N20" s="31">
        <f t="shared" si="0"/>
        <v>920038.90322580643</v>
      </c>
      <c r="O20" s="7"/>
      <c r="P20" s="7"/>
      <c r="Q20" s="7"/>
      <c r="R20" s="7"/>
      <c r="S20" s="7"/>
      <c r="T20" s="7"/>
      <c r="U20" s="34"/>
      <c r="V20" s="8"/>
      <c r="W20" s="8"/>
    </row>
    <row r="21" spans="1:23" ht="46.8" hidden="1">
      <c r="A21" s="18">
        <v>20</v>
      </c>
      <c r="B21" s="48">
        <v>20</v>
      </c>
      <c r="C21" s="69" t="s">
        <v>30</v>
      </c>
      <c r="D21" s="16"/>
      <c r="E21" s="15"/>
      <c r="F21" s="31" t="s">
        <v>1237</v>
      </c>
      <c r="G21" s="31"/>
      <c r="H21" s="31"/>
      <c r="I21" s="51">
        <v>2</v>
      </c>
      <c r="J21" s="51">
        <v>6</v>
      </c>
      <c r="K21" s="51">
        <v>2010</v>
      </c>
      <c r="L21" s="22" t="s">
        <v>1471</v>
      </c>
      <c r="M21" s="22">
        <v>1225811.3999999999</v>
      </c>
      <c r="N21" s="31">
        <f t="shared" si="0"/>
        <v>988557.58064516122</v>
      </c>
      <c r="O21" s="7"/>
      <c r="P21" s="7"/>
      <c r="Q21" s="7"/>
      <c r="R21" s="7"/>
      <c r="S21" s="7"/>
      <c r="T21" s="7"/>
      <c r="U21" s="34"/>
      <c r="V21" s="8"/>
      <c r="W21" s="8"/>
    </row>
    <row r="22" spans="1:23" ht="46.8" hidden="1">
      <c r="A22" s="23">
        <v>21</v>
      </c>
      <c r="B22" s="47">
        <v>21</v>
      </c>
      <c r="C22" s="69" t="s">
        <v>31</v>
      </c>
      <c r="D22" s="16"/>
      <c r="E22" s="15"/>
      <c r="F22" s="31" t="s">
        <v>1238</v>
      </c>
      <c r="G22" s="31"/>
      <c r="H22" s="31"/>
      <c r="I22" s="52">
        <v>27</v>
      </c>
      <c r="J22" s="52">
        <v>12</v>
      </c>
      <c r="K22" s="53">
        <v>2010</v>
      </c>
      <c r="L22" s="22" t="s">
        <v>1471</v>
      </c>
      <c r="M22" s="22">
        <v>2467712.0499999998</v>
      </c>
      <c r="N22" s="31">
        <f t="shared" si="0"/>
        <v>1990090.3629032257</v>
      </c>
      <c r="O22" s="7"/>
      <c r="P22" s="7"/>
      <c r="Q22" s="7"/>
      <c r="R22" s="7"/>
      <c r="S22" s="7"/>
      <c r="T22" s="7"/>
      <c r="U22" s="34"/>
      <c r="V22" s="8"/>
      <c r="W22" s="8"/>
    </row>
    <row r="23" spans="1:23" ht="46.8" hidden="1">
      <c r="A23" s="18">
        <v>22</v>
      </c>
      <c r="B23" s="48">
        <v>22</v>
      </c>
      <c r="C23" s="69" t="s">
        <v>32</v>
      </c>
      <c r="D23" s="16"/>
      <c r="E23" s="15"/>
      <c r="F23" s="31" t="s">
        <v>1239</v>
      </c>
      <c r="G23" s="31"/>
      <c r="H23" s="31"/>
      <c r="I23" s="52">
        <v>25</v>
      </c>
      <c r="J23" s="52">
        <v>5</v>
      </c>
      <c r="K23" s="51">
        <v>2010</v>
      </c>
      <c r="L23" s="22" t="s">
        <v>1471</v>
      </c>
      <c r="M23" s="22">
        <v>1276850.05</v>
      </c>
      <c r="N23" s="31">
        <f t="shared" si="0"/>
        <v>1029717.7822580646</v>
      </c>
      <c r="O23" s="7"/>
      <c r="P23" s="7"/>
      <c r="Q23" s="7"/>
      <c r="R23" s="7"/>
      <c r="S23" s="7"/>
      <c r="T23" s="7"/>
      <c r="U23" s="34"/>
      <c r="V23" s="8"/>
      <c r="W23" s="8"/>
    </row>
    <row r="24" spans="1:23" ht="46.8" hidden="1">
      <c r="A24" s="23">
        <v>23</v>
      </c>
      <c r="B24" s="47">
        <v>23</v>
      </c>
      <c r="C24" s="70" t="s">
        <v>33</v>
      </c>
      <c r="D24" s="16"/>
      <c r="E24" s="15"/>
      <c r="F24" s="31" t="s">
        <v>1240</v>
      </c>
      <c r="G24" s="31"/>
      <c r="H24" s="31"/>
      <c r="I24" s="51">
        <v>27</v>
      </c>
      <c r="J24" s="51">
        <v>5</v>
      </c>
      <c r="K24" s="51">
        <v>2010</v>
      </c>
      <c r="L24" s="22" t="s">
        <v>1471</v>
      </c>
      <c r="M24" s="22">
        <v>596535.65</v>
      </c>
      <c r="N24" s="31">
        <f t="shared" si="0"/>
        <v>481077.13709677424</v>
      </c>
      <c r="O24" s="7"/>
      <c r="P24" s="7"/>
      <c r="Q24" s="7"/>
      <c r="R24" s="7"/>
      <c r="S24" s="7"/>
      <c r="T24" s="7"/>
      <c r="U24" s="34"/>
      <c r="V24" s="8"/>
      <c r="W24" s="8"/>
    </row>
    <row r="25" spans="1:23" ht="46.8" hidden="1">
      <c r="A25" s="18">
        <v>24</v>
      </c>
      <c r="B25" s="48">
        <v>24</v>
      </c>
      <c r="C25" s="69" t="s">
        <v>34</v>
      </c>
      <c r="D25" s="16"/>
      <c r="E25" s="15"/>
      <c r="F25" s="31" t="s">
        <v>1241</v>
      </c>
      <c r="G25" s="31"/>
      <c r="H25" s="31"/>
      <c r="I25" s="52">
        <v>21</v>
      </c>
      <c r="J25" s="52">
        <v>5</v>
      </c>
      <c r="K25" s="51">
        <v>2010</v>
      </c>
      <c r="L25" s="22" t="s">
        <v>1471</v>
      </c>
      <c r="M25" s="22">
        <v>579996</v>
      </c>
      <c r="N25" s="31">
        <f t="shared" si="0"/>
        <v>467738.70967741933</v>
      </c>
      <c r="O25" s="7"/>
      <c r="P25" s="7"/>
      <c r="Q25" s="7"/>
      <c r="R25" s="7"/>
      <c r="S25" s="7"/>
      <c r="T25" s="7"/>
      <c r="U25" s="34"/>
      <c r="V25" s="8"/>
      <c r="W25" s="8"/>
    </row>
    <row r="26" spans="1:23" ht="46.8" hidden="1">
      <c r="A26" s="23">
        <v>25</v>
      </c>
      <c r="B26" s="47">
        <v>25</v>
      </c>
      <c r="C26" s="69" t="s">
        <v>35</v>
      </c>
      <c r="D26" s="16"/>
      <c r="E26" s="15"/>
      <c r="F26" s="31" t="s">
        <v>1242</v>
      </c>
      <c r="G26" s="31"/>
      <c r="H26" s="31"/>
      <c r="I26" s="53">
        <v>27</v>
      </c>
      <c r="J26" s="53">
        <v>5</v>
      </c>
      <c r="K26" s="53">
        <v>2010</v>
      </c>
      <c r="L26" s="22" t="s">
        <v>1471</v>
      </c>
      <c r="M26" s="22">
        <v>2670805.23</v>
      </c>
      <c r="N26" s="31">
        <f t="shared" si="0"/>
        <v>2153875.185483871</v>
      </c>
      <c r="O26" s="7"/>
      <c r="P26" s="7"/>
      <c r="Q26" s="7"/>
      <c r="R26" s="7"/>
      <c r="S26" s="7"/>
      <c r="T26" s="7"/>
      <c r="U26" s="34"/>
      <c r="V26" s="8"/>
      <c r="W26" s="8"/>
    </row>
    <row r="27" spans="1:23" ht="46.8" hidden="1">
      <c r="A27" s="18">
        <v>26</v>
      </c>
      <c r="B27" s="48">
        <v>26</v>
      </c>
      <c r="C27" s="69" t="s">
        <v>36</v>
      </c>
      <c r="D27" s="16"/>
      <c r="E27" s="15"/>
      <c r="F27" s="31" t="s">
        <v>1243</v>
      </c>
      <c r="G27" s="31"/>
      <c r="H27" s="31"/>
      <c r="I27" s="52">
        <v>1</v>
      </c>
      <c r="J27" s="52">
        <v>6</v>
      </c>
      <c r="K27" s="51">
        <v>2010</v>
      </c>
      <c r="L27" s="22" t="s">
        <v>1471</v>
      </c>
      <c r="M27" s="22">
        <v>1201847.6399999999</v>
      </c>
      <c r="N27" s="31">
        <f t="shared" si="0"/>
        <v>969231.9677419354</v>
      </c>
      <c r="O27" s="7"/>
      <c r="P27" s="7"/>
      <c r="Q27" s="7"/>
      <c r="R27" s="7"/>
      <c r="S27" s="7"/>
      <c r="T27" s="7"/>
      <c r="U27" s="34"/>
      <c r="V27" s="8"/>
      <c r="W27" s="8"/>
    </row>
    <row r="28" spans="1:23" ht="46.8" hidden="1">
      <c r="A28" s="23">
        <v>27</v>
      </c>
      <c r="B28" s="47">
        <v>27</v>
      </c>
      <c r="C28" s="69" t="s">
        <v>37</v>
      </c>
      <c r="D28" s="16"/>
      <c r="E28" s="15"/>
      <c r="F28" s="31" t="s">
        <v>1244</v>
      </c>
      <c r="G28" s="31"/>
      <c r="H28" s="31"/>
      <c r="I28" s="51">
        <v>1</v>
      </c>
      <c r="J28" s="51">
        <v>6</v>
      </c>
      <c r="K28" s="51">
        <v>2010</v>
      </c>
      <c r="L28" s="22" t="s">
        <v>1471</v>
      </c>
      <c r="M28" s="22">
        <v>1687470.66</v>
      </c>
      <c r="N28" s="31">
        <f t="shared" si="0"/>
        <v>1360863.4354838708</v>
      </c>
      <c r="O28" s="7"/>
      <c r="P28" s="7"/>
      <c r="Q28" s="7"/>
      <c r="R28" s="7"/>
      <c r="S28" s="7"/>
      <c r="T28" s="7"/>
      <c r="U28" s="34"/>
      <c r="V28" s="8"/>
      <c r="W28" s="8"/>
    </row>
    <row r="29" spans="1:23" ht="46.8" hidden="1">
      <c r="A29" s="18">
        <v>28</v>
      </c>
      <c r="B29" s="48">
        <v>28</v>
      </c>
      <c r="C29" s="69" t="s">
        <v>38</v>
      </c>
      <c r="D29" s="16"/>
      <c r="E29" s="15"/>
      <c r="F29" s="31" t="s">
        <v>1245</v>
      </c>
      <c r="G29" s="31"/>
      <c r="H29" s="31"/>
      <c r="I29" s="51">
        <v>21</v>
      </c>
      <c r="J29" s="51">
        <v>5</v>
      </c>
      <c r="K29" s="51">
        <v>2010</v>
      </c>
      <c r="L29" s="22" t="s">
        <v>1471</v>
      </c>
      <c r="M29" s="22">
        <v>1699640.41</v>
      </c>
      <c r="N29" s="31">
        <f t="shared" si="0"/>
        <v>1370677.75</v>
      </c>
      <c r="O29" s="7"/>
      <c r="P29" s="7"/>
      <c r="Q29" s="7"/>
      <c r="R29" s="7"/>
      <c r="S29" s="7"/>
      <c r="T29" s="7"/>
      <c r="U29" s="34"/>
      <c r="V29" s="8"/>
      <c r="W29" s="8"/>
    </row>
    <row r="30" spans="1:23" ht="46.8" hidden="1">
      <c r="A30" s="23">
        <v>29</v>
      </c>
      <c r="B30" s="47">
        <v>29</v>
      </c>
      <c r="C30" s="69" t="s">
        <v>39</v>
      </c>
      <c r="D30" s="16"/>
      <c r="E30" s="15"/>
      <c r="F30" s="31" t="s">
        <v>1246</v>
      </c>
      <c r="G30" s="31"/>
      <c r="H30" s="31"/>
      <c r="I30" s="51">
        <v>1</v>
      </c>
      <c r="J30" s="51">
        <v>6</v>
      </c>
      <c r="K30" s="51">
        <v>2010</v>
      </c>
      <c r="L30" s="22" t="s">
        <v>1471</v>
      </c>
      <c r="M30" s="22">
        <v>1060256.2</v>
      </c>
      <c r="N30" s="31">
        <f t="shared" si="0"/>
        <v>855045.32258064509</v>
      </c>
      <c r="O30" s="7"/>
      <c r="P30" s="7"/>
      <c r="Q30" s="7"/>
      <c r="R30" s="7"/>
      <c r="S30" s="7"/>
      <c r="T30" s="7"/>
      <c r="U30" s="34"/>
      <c r="V30" s="8"/>
      <c r="W30" s="8"/>
    </row>
    <row r="31" spans="1:23" ht="46.8" hidden="1">
      <c r="A31" s="18">
        <v>30</v>
      </c>
      <c r="B31" s="48">
        <v>30</v>
      </c>
      <c r="C31" s="70" t="s">
        <v>40</v>
      </c>
      <c r="D31" s="16"/>
      <c r="E31" s="15"/>
      <c r="F31" s="31" t="s">
        <v>1237</v>
      </c>
      <c r="G31" s="31"/>
      <c r="H31" s="31"/>
      <c r="I31" s="51">
        <v>27</v>
      </c>
      <c r="J31" s="51">
        <v>5</v>
      </c>
      <c r="K31" s="51">
        <v>2010</v>
      </c>
      <c r="L31" s="22" t="s">
        <v>1471</v>
      </c>
      <c r="M31" s="22">
        <v>990261.78</v>
      </c>
      <c r="N31" s="31">
        <f t="shared" si="0"/>
        <v>798598.20967741939</v>
      </c>
      <c r="O31" s="7"/>
      <c r="P31" s="7"/>
      <c r="Q31" s="7"/>
      <c r="R31" s="7"/>
      <c r="S31" s="7"/>
      <c r="T31" s="7"/>
      <c r="U31" s="34"/>
      <c r="V31" s="8"/>
      <c r="W31" s="8"/>
    </row>
    <row r="32" spans="1:23" ht="46.8" hidden="1">
      <c r="A32" s="23">
        <v>31</v>
      </c>
      <c r="B32" s="47">
        <v>31</v>
      </c>
      <c r="C32" s="69" t="s">
        <v>41</v>
      </c>
      <c r="D32" s="16"/>
      <c r="E32" s="15"/>
      <c r="F32" s="31">
        <v>3174</v>
      </c>
      <c r="G32" s="31">
        <v>2951</v>
      </c>
      <c r="H32" s="31">
        <v>9349</v>
      </c>
      <c r="I32" s="51">
        <v>10</v>
      </c>
      <c r="J32" s="51">
        <v>10</v>
      </c>
      <c r="K32" s="51">
        <v>2011</v>
      </c>
      <c r="L32" s="22" t="s">
        <v>1471</v>
      </c>
      <c r="M32" s="22">
        <v>701459.41</v>
      </c>
      <c r="N32" s="31">
        <f t="shared" si="0"/>
        <v>565693.07258064521</v>
      </c>
      <c r="O32" s="7"/>
      <c r="P32" s="7"/>
      <c r="Q32" s="7"/>
      <c r="R32" s="7"/>
      <c r="S32" s="7"/>
      <c r="T32" s="7"/>
      <c r="U32" s="34"/>
      <c r="V32" s="8"/>
      <c r="W32" s="8"/>
    </row>
    <row r="33" spans="1:23" ht="46.8" hidden="1">
      <c r="A33" s="18">
        <v>32</v>
      </c>
      <c r="B33" s="48">
        <v>32</v>
      </c>
      <c r="C33" s="69" t="s">
        <v>42</v>
      </c>
      <c r="D33" s="16"/>
      <c r="E33" s="15"/>
      <c r="F33" s="31">
        <v>3174</v>
      </c>
      <c r="G33" s="31">
        <v>2951</v>
      </c>
      <c r="H33" s="31">
        <v>9349</v>
      </c>
      <c r="I33" s="51">
        <v>9</v>
      </c>
      <c r="J33" s="51">
        <v>6</v>
      </c>
      <c r="K33" s="51">
        <v>2011</v>
      </c>
      <c r="L33" s="22" t="s">
        <v>1471</v>
      </c>
      <c r="M33" s="22">
        <v>724672.05</v>
      </c>
      <c r="N33" s="31">
        <f t="shared" si="0"/>
        <v>584412.94354838715</v>
      </c>
      <c r="O33" s="7"/>
      <c r="P33" s="7"/>
      <c r="Q33" s="7"/>
      <c r="R33" s="7"/>
      <c r="S33" s="7"/>
      <c r="T33" s="7"/>
      <c r="U33" s="34"/>
      <c r="V33" s="8"/>
      <c r="W33" s="8"/>
    </row>
    <row r="34" spans="1:23" ht="46.8" hidden="1">
      <c r="A34" s="23">
        <v>33</v>
      </c>
      <c r="B34" s="47">
        <v>33</v>
      </c>
      <c r="C34" s="69" t="s">
        <v>43</v>
      </c>
      <c r="D34" s="16"/>
      <c r="E34" s="15"/>
      <c r="F34" s="31">
        <v>8889.19</v>
      </c>
      <c r="G34" s="31">
        <v>5698.77</v>
      </c>
      <c r="H34" s="31">
        <v>14531.86</v>
      </c>
      <c r="I34" s="51">
        <v>2</v>
      </c>
      <c r="J34" s="51">
        <v>9</v>
      </c>
      <c r="K34" s="51">
        <v>2011</v>
      </c>
      <c r="L34" s="22" t="s">
        <v>1471</v>
      </c>
      <c r="M34" s="22">
        <v>1920797.47</v>
      </c>
      <c r="N34" s="31">
        <f t="shared" si="0"/>
        <v>1549030.2177419355</v>
      </c>
      <c r="O34" s="7"/>
      <c r="P34" s="7"/>
      <c r="Q34" s="7"/>
      <c r="R34" s="7"/>
      <c r="S34" s="7"/>
      <c r="T34" s="7"/>
      <c r="U34" s="34"/>
      <c r="V34" s="8"/>
      <c r="W34" s="8"/>
    </row>
    <row r="35" spans="1:23" ht="46.8">
      <c r="A35" s="18">
        <v>34</v>
      </c>
      <c r="B35" s="48">
        <v>34</v>
      </c>
      <c r="C35" s="69" t="s">
        <v>44</v>
      </c>
      <c r="D35" s="16"/>
      <c r="E35" s="15"/>
      <c r="F35" s="31" t="s">
        <v>1248</v>
      </c>
      <c r="G35" s="31"/>
      <c r="H35" s="31"/>
      <c r="I35" s="51">
        <v>15</v>
      </c>
      <c r="J35" s="51">
        <v>11</v>
      </c>
      <c r="K35" s="51">
        <v>2012</v>
      </c>
      <c r="L35" s="22" t="s">
        <v>1471</v>
      </c>
      <c r="M35" s="22">
        <v>2406577.1</v>
      </c>
      <c r="N35" s="31">
        <f t="shared" si="0"/>
        <v>1940787.9838709678</v>
      </c>
      <c r="O35" s="7"/>
      <c r="P35" s="7"/>
      <c r="Q35" s="7"/>
      <c r="R35" s="7"/>
      <c r="S35" s="7"/>
      <c r="T35" s="7"/>
      <c r="U35" s="34"/>
      <c r="V35" s="8"/>
      <c r="W35" s="8"/>
    </row>
    <row r="36" spans="1:23" ht="46.8" hidden="1">
      <c r="A36" s="23">
        <v>35</v>
      </c>
      <c r="B36" s="47">
        <v>35</v>
      </c>
      <c r="C36" s="69" t="s">
        <v>45</v>
      </c>
      <c r="D36" s="16"/>
      <c r="E36" s="15"/>
      <c r="F36" s="31">
        <v>3433</v>
      </c>
      <c r="G36" s="31">
        <v>3365</v>
      </c>
      <c r="H36" s="31">
        <v>8917</v>
      </c>
      <c r="I36" s="51">
        <v>7</v>
      </c>
      <c r="J36" s="51">
        <v>11</v>
      </c>
      <c r="K36" s="51">
        <v>2011</v>
      </c>
      <c r="L36" s="22" t="s">
        <v>1471</v>
      </c>
      <c r="M36" s="22">
        <v>827499.58</v>
      </c>
      <c r="N36" s="31">
        <f t="shared" si="0"/>
        <v>667338.37096774194</v>
      </c>
      <c r="O36" s="7"/>
      <c r="P36" s="7"/>
      <c r="Q36" s="7"/>
      <c r="R36" s="7"/>
      <c r="S36" s="7"/>
      <c r="T36" s="7"/>
      <c r="U36" s="34"/>
      <c r="V36" s="8"/>
      <c r="W36" s="8"/>
    </row>
    <row r="37" spans="1:23" ht="46.8">
      <c r="A37" s="18">
        <v>36</v>
      </c>
      <c r="B37" s="48">
        <v>36</v>
      </c>
      <c r="C37" s="69" t="s">
        <v>46</v>
      </c>
      <c r="D37" s="16"/>
      <c r="E37" s="15"/>
      <c r="F37" s="31" t="s">
        <v>1247</v>
      </c>
      <c r="G37" s="31"/>
      <c r="H37" s="31"/>
      <c r="I37" s="51">
        <v>4</v>
      </c>
      <c r="J37" s="51">
        <v>12</v>
      </c>
      <c r="K37" s="51">
        <v>2012</v>
      </c>
      <c r="L37" s="22" t="s">
        <v>1471</v>
      </c>
      <c r="M37" s="22">
        <v>1425567.07</v>
      </c>
      <c r="N37" s="31">
        <f t="shared" si="0"/>
        <v>1149650.8629032259</v>
      </c>
      <c r="O37" s="7"/>
      <c r="P37" s="7"/>
      <c r="Q37" s="7"/>
      <c r="R37" s="7"/>
      <c r="S37" s="7"/>
      <c r="T37" s="7"/>
      <c r="U37" s="34"/>
      <c r="V37" s="8"/>
      <c r="W37" s="8"/>
    </row>
    <row r="38" spans="1:23" ht="46.8">
      <c r="A38" s="23">
        <v>37</v>
      </c>
      <c r="B38" s="47">
        <v>37</v>
      </c>
      <c r="C38" s="69" t="s">
        <v>47</v>
      </c>
      <c r="D38" s="16"/>
      <c r="E38" s="15"/>
      <c r="F38" s="31" t="s">
        <v>1249</v>
      </c>
      <c r="G38" s="31"/>
      <c r="H38" s="31"/>
      <c r="I38" s="51">
        <v>23</v>
      </c>
      <c r="J38" s="51">
        <v>10</v>
      </c>
      <c r="K38" s="51">
        <v>2012</v>
      </c>
      <c r="L38" s="22" t="s">
        <v>1471</v>
      </c>
      <c r="M38" s="22">
        <v>867060.73</v>
      </c>
      <c r="N38" s="31">
        <f t="shared" si="0"/>
        <v>699242.52419354836</v>
      </c>
      <c r="O38" s="7"/>
      <c r="P38" s="7"/>
      <c r="Q38" s="7"/>
      <c r="R38" s="7"/>
      <c r="S38" s="7"/>
      <c r="T38" s="7"/>
      <c r="U38" s="34"/>
      <c r="V38" s="8"/>
      <c r="W38" s="8"/>
    </row>
    <row r="39" spans="1:23" ht="46.8" hidden="1">
      <c r="A39" s="18">
        <v>38</v>
      </c>
      <c r="B39" s="48">
        <v>38</v>
      </c>
      <c r="C39" s="69" t="s">
        <v>48</v>
      </c>
      <c r="D39" s="16"/>
      <c r="E39" s="15"/>
      <c r="F39" s="31">
        <v>2663.4</v>
      </c>
      <c r="G39" s="31">
        <v>1981.09</v>
      </c>
      <c r="H39" s="31">
        <v>4952.72</v>
      </c>
      <c r="I39" s="51">
        <v>14</v>
      </c>
      <c r="J39" s="51">
        <v>7</v>
      </c>
      <c r="K39" s="51">
        <v>2011</v>
      </c>
      <c r="L39" s="22" t="s">
        <v>1471</v>
      </c>
      <c r="M39" s="22">
        <v>585418.37</v>
      </c>
      <c r="N39" s="31">
        <f t="shared" si="0"/>
        <v>472111.58870967739</v>
      </c>
      <c r="O39" s="7"/>
      <c r="P39" s="7"/>
      <c r="Q39" s="7"/>
      <c r="R39" s="7"/>
      <c r="S39" s="7"/>
      <c r="T39" s="7"/>
      <c r="U39" s="34"/>
      <c r="V39" s="8"/>
      <c r="W39" s="8"/>
    </row>
    <row r="40" spans="1:23" ht="46.8" hidden="1">
      <c r="A40" s="23">
        <v>39</v>
      </c>
      <c r="B40" s="47">
        <v>39</v>
      </c>
      <c r="C40" s="69" t="s">
        <v>49</v>
      </c>
      <c r="D40" s="16"/>
      <c r="E40" s="15"/>
      <c r="F40" s="31" t="s">
        <v>1250</v>
      </c>
      <c r="G40" s="31">
        <v>2468.1799999999998</v>
      </c>
      <c r="H40" s="31">
        <v>6293.86</v>
      </c>
      <c r="I40" s="51">
        <v>27</v>
      </c>
      <c r="J40" s="51">
        <v>6</v>
      </c>
      <c r="K40" s="51">
        <v>2011</v>
      </c>
      <c r="L40" s="22" t="s">
        <v>1471</v>
      </c>
      <c r="M40" s="22">
        <v>658725.15</v>
      </c>
      <c r="N40" s="31">
        <f t="shared" si="0"/>
        <v>531229.95967741939</v>
      </c>
      <c r="O40" s="7"/>
      <c r="P40" s="7"/>
      <c r="Q40" s="7"/>
      <c r="R40" s="7"/>
      <c r="S40" s="7"/>
      <c r="T40" s="7"/>
      <c r="U40" s="34"/>
      <c r="V40" s="8"/>
      <c r="W40" s="8"/>
    </row>
    <row r="41" spans="1:23" ht="46.8">
      <c r="A41" s="18">
        <v>40</v>
      </c>
      <c r="B41" s="48">
        <v>40</v>
      </c>
      <c r="C41" s="69" t="s">
        <v>50</v>
      </c>
      <c r="D41" s="16"/>
      <c r="E41" s="15"/>
      <c r="F41" s="31" t="s">
        <v>1251</v>
      </c>
      <c r="G41" s="31"/>
      <c r="H41" s="31"/>
      <c r="I41" s="51">
        <v>18</v>
      </c>
      <c r="J41" s="51">
        <v>10</v>
      </c>
      <c r="K41" s="51">
        <v>2012</v>
      </c>
      <c r="L41" s="22" t="s">
        <v>1471</v>
      </c>
      <c r="M41" s="22">
        <v>585779.09</v>
      </c>
      <c r="N41" s="31">
        <f t="shared" si="0"/>
        <v>472402.49193548382</v>
      </c>
      <c r="O41" s="7"/>
      <c r="P41" s="7"/>
      <c r="Q41" s="7"/>
      <c r="R41" s="7"/>
      <c r="S41" s="7"/>
      <c r="T41" s="7"/>
      <c r="U41" s="34"/>
      <c r="V41" s="8"/>
      <c r="W41" s="8"/>
    </row>
    <row r="42" spans="1:23" ht="46.8">
      <c r="A42" s="23">
        <v>41</v>
      </c>
      <c r="B42" s="47">
        <v>41</v>
      </c>
      <c r="C42" s="69" t="s">
        <v>51</v>
      </c>
      <c r="D42" s="16"/>
      <c r="E42" s="15"/>
      <c r="F42" s="31" t="s">
        <v>1252</v>
      </c>
      <c r="G42" s="31"/>
      <c r="H42" s="31"/>
      <c r="I42" s="51">
        <v>18</v>
      </c>
      <c r="J42" s="51">
        <v>10</v>
      </c>
      <c r="K42" s="51">
        <v>2012</v>
      </c>
      <c r="L42" s="22" t="s">
        <v>1471</v>
      </c>
      <c r="M42" s="22">
        <v>645586.74</v>
      </c>
      <c r="N42" s="31">
        <f t="shared" si="0"/>
        <v>520634.46774193546</v>
      </c>
      <c r="O42" s="7"/>
      <c r="P42" s="7"/>
      <c r="Q42" s="7"/>
      <c r="R42" s="7"/>
      <c r="S42" s="7"/>
      <c r="T42" s="7"/>
      <c r="U42" s="34"/>
      <c r="V42" s="8"/>
      <c r="W42" s="8"/>
    </row>
    <row r="43" spans="1:23" ht="46.8">
      <c r="A43" s="18">
        <v>42</v>
      </c>
      <c r="B43" s="48">
        <v>42</v>
      </c>
      <c r="C43" s="69" t="s">
        <v>52</v>
      </c>
      <c r="D43" s="16"/>
      <c r="E43" s="15"/>
      <c r="F43" s="31">
        <v>749.86</v>
      </c>
      <c r="G43" s="31"/>
      <c r="H43" s="31"/>
      <c r="I43" s="51">
        <v>2</v>
      </c>
      <c r="J43" s="51">
        <v>12</v>
      </c>
      <c r="K43" s="51">
        <v>2013</v>
      </c>
      <c r="L43" s="22" t="s">
        <v>1471</v>
      </c>
      <c r="M43" s="22">
        <v>1135570.1499999999</v>
      </c>
      <c r="N43" s="31">
        <f t="shared" si="0"/>
        <v>915782.37903225794</v>
      </c>
      <c r="O43" s="7"/>
      <c r="P43" s="7"/>
      <c r="Q43" s="7"/>
      <c r="R43" s="7"/>
      <c r="S43" s="7"/>
      <c r="T43" s="7"/>
      <c r="U43" s="34"/>
      <c r="V43" s="8"/>
      <c r="W43" s="8"/>
    </row>
    <row r="44" spans="1:23" ht="46.8">
      <c r="A44" s="23">
        <v>43</v>
      </c>
      <c r="B44" s="47">
        <v>43</v>
      </c>
      <c r="C44" s="69" t="s">
        <v>53</v>
      </c>
      <c r="D44" s="16"/>
      <c r="E44" s="15"/>
      <c r="F44" s="31">
        <v>3298.8</v>
      </c>
      <c r="G44" s="31">
        <v>4025.1</v>
      </c>
      <c r="H44" s="31">
        <v>11069</v>
      </c>
      <c r="I44" s="51">
        <v>25</v>
      </c>
      <c r="J44" s="51">
        <v>2</v>
      </c>
      <c r="K44" s="51">
        <v>2013</v>
      </c>
      <c r="L44" s="22" t="s">
        <v>1471</v>
      </c>
      <c r="M44" s="22">
        <v>1150008.42</v>
      </c>
      <c r="N44" s="31">
        <f t="shared" si="0"/>
        <v>927426.1451612903</v>
      </c>
      <c r="O44" s="7"/>
      <c r="P44" s="7"/>
      <c r="Q44" s="7"/>
      <c r="R44" s="7"/>
      <c r="S44" s="7"/>
      <c r="T44" s="7"/>
      <c r="U44" s="34"/>
      <c r="V44" s="8"/>
      <c r="W44" s="8"/>
    </row>
    <row r="45" spans="1:23" ht="45.75" customHeight="1">
      <c r="A45" s="18">
        <v>44</v>
      </c>
      <c r="B45" s="48">
        <v>44</v>
      </c>
      <c r="C45" s="69" t="s">
        <v>54</v>
      </c>
      <c r="D45" s="16"/>
      <c r="E45" s="15"/>
      <c r="F45" s="31">
        <v>4237</v>
      </c>
      <c r="G45" s="31">
        <v>3938.26</v>
      </c>
      <c r="H45" s="31">
        <v>10121.33</v>
      </c>
      <c r="I45" s="51">
        <v>16</v>
      </c>
      <c r="J45" s="51">
        <v>3</v>
      </c>
      <c r="K45" s="51">
        <v>2012</v>
      </c>
      <c r="L45" s="22" t="s">
        <v>1471</v>
      </c>
      <c r="M45" s="22">
        <v>1238151.1200000001</v>
      </c>
      <c r="N45" s="31">
        <f t="shared" si="0"/>
        <v>998508.96774193563</v>
      </c>
      <c r="O45" s="7"/>
      <c r="P45" s="7"/>
      <c r="Q45" s="7"/>
      <c r="R45" s="7"/>
      <c r="S45" s="7"/>
      <c r="T45" s="7"/>
      <c r="U45" s="34"/>
      <c r="V45" s="8"/>
      <c r="W45" s="8"/>
    </row>
    <row r="46" spans="1:23" ht="46.8" hidden="1">
      <c r="A46" s="23">
        <v>45</v>
      </c>
      <c r="B46" s="47">
        <v>45</v>
      </c>
      <c r="C46" s="69" t="s">
        <v>55</v>
      </c>
      <c r="D46" s="16"/>
      <c r="E46" s="15"/>
      <c r="F46" s="31">
        <v>3651.42</v>
      </c>
      <c r="G46" s="31">
        <v>3133.81</v>
      </c>
      <c r="H46" s="31">
        <v>7677.83</v>
      </c>
      <c r="I46" s="51">
        <v>6</v>
      </c>
      <c r="J46" s="51">
        <v>7</v>
      </c>
      <c r="K46" s="51">
        <v>2011</v>
      </c>
      <c r="L46" s="22" t="s">
        <v>1471</v>
      </c>
      <c r="M46" s="22">
        <v>972511.5</v>
      </c>
      <c r="N46" s="31">
        <f t="shared" si="0"/>
        <v>784283.46774193551</v>
      </c>
      <c r="O46" s="7"/>
      <c r="P46" s="7"/>
      <c r="Q46" s="7"/>
      <c r="R46" s="7"/>
      <c r="S46" s="7"/>
      <c r="T46" s="7"/>
      <c r="U46" s="34"/>
      <c r="V46" s="8"/>
      <c r="W46" s="8"/>
    </row>
    <row r="47" spans="1:23">
      <c r="A47" s="18">
        <v>46</v>
      </c>
      <c r="B47" s="48">
        <v>46</v>
      </c>
      <c r="C47" s="69" t="s">
        <v>56</v>
      </c>
      <c r="D47" s="16"/>
      <c r="E47" s="15"/>
      <c r="F47" s="31" t="s">
        <v>1253</v>
      </c>
      <c r="G47" s="31"/>
      <c r="H47" s="31"/>
      <c r="I47" s="51">
        <v>16</v>
      </c>
      <c r="J47" s="51">
        <v>6</v>
      </c>
      <c r="K47" s="52">
        <v>2014</v>
      </c>
      <c r="L47" s="22" t="s">
        <v>369</v>
      </c>
      <c r="M47" s="22">
        <v>435130.64</v>
      </c>
      <c r="N47" s="31">
        <f t="shared" si="0"/>
        <v>350911.80645161291</v>
      </c>
      <c r="O47" s="7"/>
      <c r="P47" s="7"/>
      <c r="Q47" s="7"/>
      <c r="R47" s="7"/>
      <c r="S47" s="7"/>
      <c r="T47" s="7"/>
      <c r="U47" s="34"/>
      <c r="V47" s="8"/>
      <c r="W47" s="8"/>
    </row>
    <row r="48" spans="1:23" ht="46.8">
      <c r="A48" s="23">
        <v>47</v>
      </c>
      <c r="B48" s="47">
        <v>47</v>
      </c>
      <c r="C48" s="69" t="s">
        <v>57</v>
      </c>
      <c r="D48" s="16"/>
      <c r="E48" s="15"/>
      <c r="F48" s="31">
        <v>3078.1</v>
      </c>
      <c r="G48" s="31">
        <v>2132.8000000000002</v>
      </c>
      <c r="H48" s="31">
        <v>5865</v>
      </c>
      <c r="I48" s="51">
        <v>19</v>
      </c>
      <c r="J48" s="51">
        <v>12</v>
      </c>
      <c r="K48" s="51">
        <v>2012</v>
      </c>
      <c r="L48" s="22" t="s">
        <v>1471</v>
      </c>
      <c r="M48" s="22">
        <v>612666.44999999995</v>
      </c>
      <c r="N48" s="31">
        <f t="shared" si="0"/>
        <v>494085.84677419352</v>
      </c>
      <c r="O48" s="7"/>
      <c r="P48" s="7"/>
      <c r="Q48" s="7"/>
      <c r="R48" s="7"/>
      <c r="S48" s="7"/>
      <c r="T48" s="7"/>
      <c r="U48" s="34"/>
      <c r="V48" s="8"/>
      <c r="W48" s="8"/>
    </row>
    <row r="49" spans="1:23">
      <c r="A49" s="18">
        <v>48</v>
      </c>
      <c r="B49" s="48">
        <v>48</v>
      </c>
      <c r="C49" s="69" t="s">
        <v>58</v>
      </c>
      <c r="D49" s="16"/>
      <c r="E49" s="15"/>
      <c r="F49" s="31">
        <v>1981.78</v>
      </c>
      <c r="G49" s="31">
        <v>1981.04</v>
      </c>
      <c r="H49" s="31">
        <v>7694.28</v>
      </c>
      <c r="I49" s="51">
        <v>17</v>
      </c>
      <c r="J49" s="51">
        <v>4</v>
      </c>
      <c r="K49" s="51">
        <v>2013</v>
      </c>
      <c r="L49" s="22" t="s">
        <v>369</v>
      </c>
      <c r="M49" s="22">
        <v>729304.12</v>
      </c>
      <c r="N49" s="31">
        <f t="shared" si="0"/>
        <v>588148.48387096776</v>
      </c>
      <c r="O49" s="7"/>
      <c r="P49" s="7"/>
      <c r="Q49" s="7"/>
      <c r="R49" s="7"/>
      <c r="S49" s="7"/>
      <c r="T49" s="7"/>
      <c r="U49" s="34"/>
      <c r="V49" s="8"/>
      <c r="W49" s="8"/>
    </row>
    <row r="50" spans="1:23" ht="46.8">
      <c r="A50" s="23">
        <v>49</v>
      </c>
      <c r="B50" s="47">
        <v>49</v>
      </c>
      <c r="C50" s="69" t="s">
        <v>59</v>
      </c>
      <c r="D50" s="16"/>
      <c r="E50" s="15"/>
      <c r="F50" s="31" t="s">
        <v>1255</v>
      </c>
      <c r="G50" s="31"/>
      <c r="H50" s="31"/>
      <c r="I50" s="51">
        <v>25</v>
      </c>
      <c r="J50" s="51">
        <v>11</v>
      </c>
      <c r="K50" s="51">
        <v>2013</v>
      </c>
      <c r="L50" s="22" t="s">
        <v>1471</v>
      </c>
      <c r="M50" s="22">
        <v>1514657.7</v>
      </c>
      <c r="N50" s="31">
        <f t="shared" si="0"/>
        <v>1221498.1451612902</v>
      </c>
      <c r="O50" s="7"/>
      <c r="P50" s="7"/>
      <c r="Q50" s="7"/>
      <c r="R50" s="7"/>
      <c r="S50" s="7"/>
      <c r="T50" s="7"/>
      <c r="U50" s="34"/>
      <c r="V50" s="8"/>
      <c r="W50" s="8"/>
    </row>
    <row r="51" spans="1:23">
      <c r="A51" s="18">
        <v>50</v>
      </c>
      <c r="B51" s="48">
        <v>50</v>
      </c>
      <c r="C51" s="69" t="s">
        <v>60</v>
      </c>
      <c r="D51" s="16"/>
      <c r="E51" s="15"/>
      <c r="F51" s="31" t="s">
        <v>1256</v>
      </c>
      <c r="G51" s="31"/>
      <c r="H51" s="31"/>
      <c r="I51" s="51">
        <v>7</v>
      </c>
      <c r="J51" s="51">
        <v>8</v>
      </c>
      <c r="K51" s="51">
        <v>2013</v>
      </c>
      <c r="L51" s="22" t="s">
        <v>369</v>
      </c>
      <c r="M51" s="22">
        <v>724851.54</v>
      </c>
      <c r="N51" s="31">
        <f t="shared" si="0"/>
        <v>584557.69354838715</v>
      </c>
      <c r="O51" s="7"/>
      <c r="P51" s="7"/>
      <c r="Q51" s="7"/>
      <c r="R51" s="7"/>
      <c r="S51" s="7"/>
      <c r="T51" s="7"/>
      <c r="U51" s="34"/>
      <c r="V51" s="8"/>
      <c r="W51" s="8"/>
    </row>
    <row r="52" spans="1:23" ht="46.8" hidden="1">
      <c r="A52" s="23">
        <v>51</v>
      </c>
      <c r="B52" s="47">
        <v>51</v>
      </c>
      <c r="C52" s="69" t="s">
        <v>61</v>
      </c>
      <c r="D52" s="16"/>
      <c r="E52" s="15"/>
      <c r="F52" s="31">
        <v>6341.66</v>
      </c>
      <c r="G52" s="31">
        <v>4272.5</v>
      </c>
      <c r="H52" s="31">
        <v>10681.25</v>
      </c>
      <c r="I52" s="51">
        <v>23</v>
      </c>
      <c r="J52" s="51">
        <v>6</v>
      </c>
      <c r="K52" s="51">
        <v>2011</v>
      </c>
      <c r="L52" s="22" t="s">
        <v>1471</v>
      </c>
      <c r="M52" s="22">
        <v>1156497.6200000001</v>
      </c>
      <c r="N52" s="31">
        <f t="shared" si="0"/>
        <v>932659.37096774206</v>
      </c>
      <c r="O52" s="7"/>
      <c r="P52" s="7"/>
      <c r="Q52" s="7"/>
      <c r="R52" s="7"/>
      <c r="S52" s="7"/>
      <c r="T52" s="7"/>
      <c r="U52" s="34"/>
      <c r="V52" s="8"/>
      <c r="W52" s="8"/>
    </row>
    <row r="53" spans="1:23" ht="46.8">
      <c r="A53" s="18">
        <v>52</v>
      </c>
      <c r="B53" s="48">
        <v>52</v>
      </c>
      <c r="C53" s="69" t="s">
        <v>62</v>
      </c>
      <c r="D53" s="16"/>
      <c r="E53" s="15"/>
      <c r="F53" s="31" t="s">
        <v>1247</v>
      </c>
      <c r="G53" s="31"/>
      <c r="H53" s="31"/>
      <c r="I53" s="51">
        <v>5</v>
      </c>
      <c r="J53" s="51">
        <v>12</v>
      </c>
      <c r="K53" s="51">
        <v>2012</v>
      </c>
      <c r="L53" s="22" t="s">
        <v>1471</v>
      </c>
      <c r="M53" s="22">
        <v>1218832.06</v>
      </c>
      <c r="N53" s="31">
        <f t="shared" si="0"/>
        <v>982929.08064516133</v>
      </c>
      <c r="O53" s="7"/>
      <c r="P53" s="7"/>
      <c r="Q53" s="7"/>
      <c r="R53" s="7"/>
      <c r="S53" s="7"/>
      <c r="T53" s="7"/>
      <c r="U53" s="34"/>
      <c r="V53" s="8"/>
      <c r="W53" s="8"/>
    </row>
    <row r="54" spans="1:23" ht="46.8">
      <c r="A54" s="23">
        <v>53</v>
      </c>
      <c r="B54" s="47">
        <v>53</v>
      </c>
      <c r="C54" s="69" t="s">
        <v>63</v>
      </c>
      <c r="D54" s="16"/>
      <c r="E54" s="15"/>
      <c r="F54" s="31" t="s">
        <v>1257</v>
      </c>
      <c r="G54" s="31"/>
      <c r="H54" s="31"/>
      <c r="I54" s="51">
        <v>19</v>
      </c>
      <c r="J54" s="51">
        <v>11</v>
      </c>
      <c r="K54" s="51">
        <v>2012</v>
      </c>
      <c r="L54" s="22" t="s">
        <v>1471</v>
      </c>
      <c r="M54" s="22">
        <v>1211492.55</v>
      </c>
      <c r="N54" s="31">
        <f t="shared" si="0"/>
        <v>977010.12096774194</v>
      </c>
      <c r="O54" s="7"/>
      <c r="P54" s="7"/>
      <c r="Q54" s="7"/>
      <c r="R54" s="7"/>
      <c r="S54" s="7"/>
      <c r="T54" s="7"/>
      <c r="U54" s="34"/>
      <c r="V54" s="8"/>
      <c r="W54" s="8"/>
    </row>
    <row r="55" spans="1:23" ht="31.2">
      <c r="A55" s="18">
        <v>54</v>
      </c>
      <c r="B55" s="48">
        <v>54</v>
      </c>
      <c r="C55" s="69" t="s">
        <v>64</v>
      </c>
      <c r="D55" s="16"/>
      <c r="E55" s="15"/>
      <c r="F55" s="31" t="s">
        <v>1258</v>
      </c>
      <c r="G55" s="31"/>
      <c r="H55" s="31"/>
      <c r="I55" s="51">
        <v>2</v>
      </c>
      <c r="J55" s="51">
        <v>8</v>
      </c>
      <c r="K55" s="54">
        <v>2013</v>
      </c>
      <c r="L55" s="22" t="s">
        <v>369</v>
      </c>
      <c r="M55" s="22">
        <v>1031298</v>
      </c>
      <c r="N55" s="31">
        <f t="shared" si="0"/>
        <v>831691.93548387103</v>
      </c>
      <c r="O55" s="7"/>
      <c r="P55" s="7"/>
      <c r="Q55" s="7"/>
      <c r="R55" s="7"/>
      <c r="S55" s="7"/>
      <c r="T55" s="7"/>
      <c r="U55" s="34"/>
      <c r="V55" s="8"/>
      <c r="W55" s="8"/>
    </row>
    <row r="56" spans="1:23" ht="46.8" hidden="1">
      <c r="A56" s="23">
        <v>55</v>
      </c>
      <c r="B56" s="47">
        <v>55</v>
      </c>
      <c r="C56" s="69" t="s">
        <v>65</v>
      </c>
      <c r="D56" s="16"/>
      <c r="E56" s="15"/>
      <c r="F56" s="31">
        <v>4066.69</v>
      </c>
      <c r="G56" s="31">
        <v>3002.3</v>
      </c>
      <c r="H56" s="31">
        <v>7505.75</v>
      </c>
      <c r="I56" s="51">
        <v>25</v>
      </c>
      <c r="J56" s="51">
        <v>7</v>
      </c>
      <c r="K56" s="51">
        <v>2011</v>
      </c>
      <c r="L56" s="22" t="s">
        <v>1471</v>
      </c>
      <c r="M56" s="22">
        <v>762622.69</v>
      </c>
      <c r="N56" s="31">
        <f t="shared" si="0"/>
        <v>615018.29838709673</v>
      </c>
      <c r="O56" s="7"/>
      <c r="P56" s="7"/>
      <c r="Q56" s="7"/>
      <c r="R56" s="7"/>
      <c r="S56" s="7"/>
      <c r="T56" s="7"/>
      <c r="U56" s="34"/>
      <c r="V56" s="8"/>
      <c r="W56" s="8"/>
    </row>
    <row r="57" spans="1:23">
      <c r="A57" s="18">
        <v>56</v>
      </c>
      <c r="B57" s="48">
        <v>56</v>
      </c>
      <c r="C57" s="69" t="s">
        <v>66</v>
      </c>
      <c r="D57" s="16"/>
      <c r="E57" s="15"/>
      <c r="F57" s="31" t="s">
        <v>1260</v>
      </c>
      <c r="G57" s="31"/>
      <c r="H57" s="31"/>
      <c r="I57" s="54">
        <v>31</v>
      </c>
      <c r="J57" s="54">
        <v>10</v>
      </c>
      <c r="K57" s="54">
        <v>2012</v>
      </c>
      <c r="L57" s="22" t="s">
        <v>369</v>
      </c>
      <c r="M57" s="22">
        <v>876640.64</v>
      </c>
      <c r="N57" s="31">
        <f t="shared" si="0"/>
        <v>706968.25806451612</v>
      </c>
      <c r="O57" s="7"/>
      <c r="P57" s="7"/>
      <c r="Q57" s="7"/>
      <c r="R57" s="7"/>
      <c r="S57" s="7"/>
      <c r="T57" s="7"/>
      <c r="U57" s="34"/>
      <c r="V57" s="8"/>
      <c r="W57" s="8"/>
    </row>
    <row r="58" spans="1:23">
      <c r="A58" s="23">
        <v>57</v>
      </c>
      <c r="B58" s="47">
        <v>57</v>
      </c>
      <c r="C58" s="69" t="s">
        <v>67</v>
      </c>
      <c r="D58" s="16"/>
      <c r="E58" s="15"/>
      <c r="F58" s="31" t="s">
        <v>1261</v>
      </c>
      <c r="G58" s="31"/>
      <c r="H58" s="31"/>
      <c r="I58" s="51">
        <v>10</v>
      </c>
      <c r="J58" s="51">
        <v>10</v>
      </c>
      <c r="K58" s="51">
        <v>2012</v>
      </c>
      <c r="L58" s="22" t="s">
        <v>369</v>
      </c>
      <c r="M58" s="22">
        <v>741346.65</v>
      </c>
      <c r="N58" s="31">
        <f t="shared" si="0"/>
        <v>597860.20161290327</v>
      </c>
      <c r="O58" s="7"/>
      <c r="P58" s="7"/>
      <c r="Q58" s="7"/>
      <c r="R58" s="7"/>
      <c r="S58" s="7"/>
      <c r="T58" s="7"/>
      <c r="U58" s="34"/>
      <c r="V58" s="8"/>
      <c r="W58" s="8"/>
    </row>
    <row r="59" spans="1:23" ht="46.8" hidden="1">
      <c r="A59" s="18">
        <v>58</v>
      </c>
      <c r="B59" s="48">
        <v>58</v>
      </c>
      <c r="C59" s="69" t="s">
        <v>68</v>
      </c>
      <c r="D59" s="16"/>
      <c r="E59" s="15"/>
      <c r="F59" s="31">
        <v>8846.74</v>
      </c>
      <c r="G59" s="31">
        <v>6825.6</v>
      </c>
      <c r="H59" s="31">
        <v>17405.28</v>
      </c>
      <c r="I59" s="51">
        <v>22</v>
      </c>
      <c r="J59" s="51">
        <v>9</v>
      </c>
      <c r="K59" s="51">
        <v>2011</v>
      </c>
      <c r="L59" s="22" t="s">
        <v>1471</v>
      </c>
      <c r="M59" s="22">
        <v>1650443.83</v>
      </c>
      <c r="N59" s="31">
        <f t="shared" si="0"/>
        <v>1331003.0887096776</v>
      </c>
      <c r="O59" s="7"/>
      <c r="P59" s="7"/>
      <c r="Q59" s="7"/>
      <c r="R59" s="7"/>
      <c r="S59" s="7"/>
      <c r="T59" s="7"/>
      <c r="U59" s="34"/>
      <c r="V59" s="8"/>
      <c r="W59" s="8"/>
    </row>
    <row r="60" spans="1:23">
      <c r="A60" s="23">
        <v>59</v>
      </c>
      <c r="B60" s="47">
        <v>59</v>
      </c>
      <c r="C60" s="69" t="s">
        <v>69</v>
      </c>
      <c r="D60" s="16"/>
      <c r="E60" s="15"/>
      <c r="F60" s="31" t="s">
        <v>1262</v>
      </c>
      <c r="G60" s="31"/>
      <c r="H60" s="31"/>
      <c r="I60" s="51">
        <v>10</v>
      </c>
      <c r="J60" s="51">
        <v>10</v>
      </c>
      <c r="K60" s="51">
        <v>2012</v>
      </c>
      <c r="L60" s="22" t="s">
        <v>369</v>
      </c>
      <c r="M60" s="22">
        <v>735478.5</v>
      </c>
      <c r="N60" s="31">
        <f t="shared" si="0"/>
        <v>593127.82258064521</v>
      </c>
      <c r="O60" s="7"/>
      <c r="P60" s="7"/>
      <c r="Q60" s="7"/>
      <c r="R60" s="7"/>
      <c r="S60" s="7"/>
      <c r="T60" s="7"/>
      <c r="U60" s="34"/>
      <c r="V60" s="8"/>
      <c r="W60" s="8"/>
    </row>
    <row r="61" spans="1:23" ht="46.8" hidden="1">
      <c r="A61" s="18">
        <v>60</v>
      </c>
      <c r="B61" s="48">
        <v>60</v>
      </c>
      <c r="C61" s="69" t="s">
        <v>70</v>
      </c>
      <c r="D61" s="16"/>
      <c r="E61" s="15"/>
      <c r="F61" s="31">
        <v>4786</v>
      </c>
      <c r="G61" s="31">
        <v>3944</v>
      </c>
      <c r="H61" s="31">
        <v>10970</v>
      </c>
      <c r="I61" s="51">
        <v>30</v>
      </c>
      <c r="J61" s="51">
        <v>6</v>
      </c>
      <c r="K61" s="51">
        <v>2011</v>
      </c>
      <c r="L61" s="22" t="s">
        <v>1471</v>
      </c>
      <c r="M61" s="22">
        <v>1021741.87</v>
      </c>
      <c r="N61" s="31">
        <f t="shared" si="0"/>
        <v>823985.37903225806</v>
      </c>
      <c r="O61" s="7"/>
      <c r="P61" s="7"/>
      <c r="Q61" s="7"/>
      <c r="R61" s="7"/>
      <c r="S61" s="7"/>
      <c r="T61" s="7"/>
      <c r="U61" s="34"/>
      <c r="V61" s="8"/>
      <c r="W61" s="8"/>
    </row>
    <row r="62" spans="1:23">
      <c r="A62" s="23">
        <v>61</v>
      </c>
      <c r="B62" s="47">
        <v>61</v>
      </c>
      <c r="C62" s="69" t="s">
        <v>71</v>
      </c>
      <c r="D62" s="16"/>
      <c r="E62" s="15"/>
      <c r="F62" s="31" t="s">
        <v>1237</v>
      </c>
      <c r="G62" s="31"/>
      <c r="H62" s="31"/>
      <c r="I62" s="51">
        <v>5</v>
      </c>
      <c r="J62" s="51">
        <v>10</v>
      </c>
      <c r="K62" s="51">
        <v>2012</v>
      </c>
      <c r="L62" s="22" t="s">
        <v>369</v>
      </c>
      <c r="M62" s="22">
        <v>940849.12</v>
      </c>
      <c r="N62" s="31">
        <f t="shared" si="0"/>
        <v>758749.29032258061</v>
      </c>
      <c r="O62" s="7"/>
      <c r="P62" s="7"/>
      <c r="Q62" s="7"/>
      <c r="R62" s="7"/>
      <c r="S62" s="7"/>
      <c r="T62" s="7"/>
      <c r="U62" s="34"/>
      <c r="V62" s="8"/>
      <c r="W62" s="8"/>
    </row>
    <row r="63" spans="1:23" ht="31.2">
      <c r="A63" s="18">
        <v>62</v>
      </c>
      <c r="B63" s="48">
        <v>62</v>
      </c>
      <c r="C63" s="69" t="s">
        <v>72</v>
      </c>
      <c r="D63" s="16"/>
      <c r="E63" s="15"/>
      <c r="F63" s="31" t="s">
        <v>1263</v>
      </c>
      <c r="G63" s="31"/>
      <c r="H63" s="31"/>
      <c r="I63" s="51">
        <v>24</v>
      </c>
      <c r="J63" s="51">
        <v>10</v>
      </c>
      <c r="K63" s="51">
        <v>2012</v>
      </c>
      <c r="L63" s="22" t="s">
        <v>369</v>
      </c>
      <c r="M63" s="22">
        <v>771523.24</v>
      </c>
      <c r="N63" s="31">
        <f t="shared" si="0"/>
        <v>622196.16129032255</v>
      </c>
      <c r="O63" s="7"/>
      <c r="P63" s="7"/>
      <c r="Q63" s="7"/>
      <c r="R63" s="7"/>
      <c r="S63" s="7"/>
      <c r="T63" s="7"/>
      <c r="U63" s="34"/>
      <c r="V63" s="8"/>
      <c r="W63" s="8"/>
    </row>
    <row r="64" spans="1:23">
      <c r="A64" s="23">
        <v>63</v>
      </c>
      <c r="B64" s="47">
        <v>63</v>
      </c>
      <c r="C64" s="69" t="s">
        <v>73</v>
      </c>
      <c r="D64" s="16"/>
      <c r="E64" s="15"/>
      <c r="F64" s="31" t="s">
        <v>1264</v>
      </c>
      <c r="G64" s="31"/>
      <c r="H64" s="31"/>
      <c r="I64" s="51">
        <v>10</v>
      </c>
      <c r="J64" s="51">
        <v>6</v>
      </c>
      <c r="K64" s="51">
        <v>2014</v>
      </c>
      <c r="L64" s="22" t="s">
        <v>369</v>
      </c>
      <c r="M64" s="22">
        <v>509358.89</v>
      </c>
      <c r="N64" s="31">
        <f t="shared" si="0"/>
        <v>410773.29838709679</v>
      </c>
      <c r="O64" s="7"/>
      <c r="P64" s="7"/>
      <c r="Q64" s="7"/>
      <c r="R64" s="7"/>
      <c r="S64" s="7"/>
      <c r="T64" s="7"/>
      <c r="U64" s="34"/>
      <c r="V64" s="8"/>
      <c r="W64" s="8"/>
    </row>
    <row r="65" spans="1:23">
      <c r="A65" s="18">
        <v>64</v>
      </c>
      <c r="B65" s="48">
        <v>64</v>
      </c>
      <c r="C65" s="69" t="s">
        <v>74</v>
      </c>
      <c r="D65" s="16"/>
      <c r="E65" s="15"/>
      <c r="F65" s="31" t="s">
        <v>1265</v>
      </c>
      <c r="G65" s="31"/>
      <c r="H65" s="31"/>
      <c r="I65" s="51">
        <v>30</v>
      </c>
      <c r="J65" s="51">
        <v>8</v>
      </c>
      <c r="K65" s="51">
        <v>2013</v>
      </c>
      <c r="L65" s="22" t="s">
        <v>369</v>
      </c>
      <c r="M65" s="22">
        <v>509378.08</v>
      </c>
      <c r="N65" s="31">
        <f t="shared" si="0"/>
        <v>410788.77419354842</v>
      </c>
      <c r="O65" s="7"/>
      <c r="P65" s="7"/>
      <c r="Q65" s="7"/>
      <c r="R65" s="7"/>
      <c r="S65" s="7"/>
      <c r="T65" s="7"/>
      <c r="U65" s="34"/>
      <c r="V65" s="8"/>
      <c r="W65" s="8"/>
    </row>
    <row r="66" spans="1:23">
      <c r="A66" s="23">
        <v>65</v>
      </c>
      <c r="B66" s="47">
        <v>65</v>
      </c>
      <c r="C66" s="69" t="s">
        <v>75</v>
      </c>
      <c r="D66" s="16"/>
      <c r="E66" s="15"/>
      <c r="F66" s="31" t="s">
        <v>1265</v>
      </c>
      <c r="G66" s="31"/>
      <c r="H66" s="31"/>
      <c r="I66" s="54">
        <v>31</v>
      </c>
      <c r="J66" s="54">
        <v>10</v>
      </c>
      <c r="K66" s="51">
        <v>2013</v>
      </c>
      <c r="L66" s="22" t="s">
        <v>369</v>
      </c>
      <c r="M66" s="22">
        <v>509387</v>
      </c>
      <c r="N66" s="31">
        <f t="shared" ref="N66:N129" si="1">M66/1.24</f>
        <v>410795.96774193551</v>
      </c>
      <c r="O66" s="7"/>
      <c r="P66" s="7"/>
      <c r="Q66" s="7"/>
      <c r="R66" s="7"/>
      <c r="S66" s="7"/>
      <c r="T66" s="7"/>
      <c r="U66" s="34"/>
      <c r="V66" s="8"/>
      <c r="W66" s="8"/>
    </row>
    <row r="67" spans="1:23">
      <c r="A67" s="18">
        <v>66</v>
      </c>
      <c r="B67" s="48">
        <v>66</v>
      </c>
      <c r="C67" s="69" t="s">
        <v>76</v>
      </c>
      <c r="D67" s="16"/>
      <c r="E67" s="15"/>
      <c r="F67" s="31" t="s">
        <v>1266</v>
      </c>
      <c r="G67" s="31"/>
      <c r="H67" s="31"/>
      <c r="I67" s="51">
        <v>25</v>
      </c>
      <c r="J67" s="51">
        <v>10</v>
      </c>
      <c r="K67" s="51">
        <v>2012</v>
      </c>
      <c r="L67" s="22" t="s">
        <v>369</v>
      </c>
      <c r="M67" s="22">
        <v>993301.73</v>
      </c>
      <c r="N67" s="31">
        <f t="shared" si="1"/>
        <v>801049.78225806449</v>
      </c>
      <c r="O67" s="7"/>
      <c r="P67" s="7"/>
      <c r="Q67" s="7"/>
      <c r="R67" s="7"/>
      <c r="S67" s="7"/>
      <c r="T67" s="7"/>
      <c r="U67" s="34"/>
      <c r="V67" s="8"/>
      <c r="W67" s="8"/>
    </row>
    <row r="68" spans="1:23">
      <c r="A68" s="23">
        <v>67</v>
      </c>
      <c r="B68" s="47">
        <v>67</v>
      </c>
      <c r="C68" s="69" t="s">
        <v>77</v>
      </c>
      <c r="D68" s="16"/>
      <c r="E68" s="15"/>
      <c r="F68" s="31" t="s">
        <v>1264</v>
      </c>
      <c r="G68" s="31"/>
      <c r="H68" s="31"/>
      <c r="I68" s="54">
        <v>19</v>
      </c>
      <c r="J68" s="54">
        <v>3</v>
      </c>
      <c r="K68" s="51">
        <v>2014</v>
      </c>
      <c r="L68" s="22" t="s">
        <v>369</v>
      </c>
      <c r="M68" s="22">
        <v>509361.36</v>
      </c>
      <c r="N68" s="31">
        <f t="shared" si="1"/>
        <v>410775.29032258067</v>
      </c>
      <c r="O68" s="7"/>
      <c r="P68" s="7"/>
      <c r="Q68" s="7"/>
      <c r="R68" s="7"/>
      <c r="S68" s="7"/>
      <c r="T68" s="7"/>
      <c r="U68" s="34"/>
      <c r="V68" s="8"/>
      <c r="W68" s="8"/>
    </row>
    <row r="69" spans="1:23">
      <c r="A69" s="18">
        <v>68</v>
      </c>
      <c r="B69" s="48">
        <v>68</v>
      </c>
      <c r="C69" s="69" t="s">
        <v>78</v>
      </c>
      <c r="D69" s="16"/>
      <c r="E69" s="15"/>
      <c r="F69" s="31">
        <v>856</v>
      </c>
      <c r="G69" s="31"/>
      <c r="H69" s="31"/>
      <c r="I69" s="51">
        <v>7</v>
      </c>
      <c r="J69" s="51">
        <v>6</v>
      </c>
      <c r="K69" s="51">
        <v>2013</v>
      </c>
      <c r="L69" s="22" t="s">
        <v>369</v>
      </c>
      <c r="M69" s="22">
        <v>207454.18</v>
      </c>
      <c r="N69" s="31">
        <f t="shared" si="1"/>
        <v>167301.75806451612</v>
      </c>
      <c r="O69" s="7"/>
      <c r="P69" s="7"/>
      <c r="Q69" s="7"/>
      <c r="R69" s="7"/>
      <c r="S69" s="7"/>
      <c r="T69" s="7"/>
      <c r="U69" s="34"/>
      <c r="V69" s="8"/>
      <c r="W69" s="8"/>
    </row>
    <row r="70" spans="1:23">
      <c r="A70" s="23">
        <v>69</v>
      </c>
      <c r="B70" s="47">
        <v>69</v>
      </c>
      <c r="C70" s="69" t="s">
        <v>79</v>
      </c>
      <c r="D70" s="16"/>
      <c r="E70" s="15"/>
      <c r="F70" s="31">
        <v>856</v>
      </c>
      <c r="G70" s="31"/>
      <c r="H70" s="31"/>
      <c r="I70" s="51">
        <v>7</v>
      </c>
      <c r="J70" s="51">
        <v>6</v>
      </c>
      <c r="K70" s="51">
        <v>2013</v>
      </c>
      <c r="L70" s="22" t="s">
        <v>369</v>
      </c>
      <c r="M70" s="22">
        <v>207454.2</v>
      </c>
      <c r="N70" s="31">
        <f t="shared" si="1"/>
        <v>167301.77419354839</v>
      </c>
      <c r="O70" s="7"/>
      <c r="P70" s="7"/>
      <c r="Q70" s="7"/>
      <c r="R70" s="7"/>
      <c r="S70" s="7"/>
      <c r="T70" s="7"/>
      <c r="U70" s="34"/>
      <c r="V70" s="8"/>
      <c r="W70" s="8"/>
    </row>
    <row r="71" spans="1:23">
      <c r="A71" s="18">
        <v>70</v>
      </c>
      <c r="B71" s="48">
        <v>70</v>
      </c>
      <c r="C71" s="69" t="s">
        <v>80</v>
      </c>
      <c r="D71" s="16"/>
      <c r="E71" s="15"/>
      <c r="F71" s="31" t="s">
        <v>1267</v>
      </c>
      <c r="G71" s="31"/>
      <c r="H71" s="31"/>
      <c r="I71" s="51">
        <v>12</v>
      </c>
      <c r="J71" s="51">
        <v>12</v>
      </c>
      <c r="K71" s="51">
        <v>2013</v>
      </c>
      <c r="L71" s="22" t="s">
        <v>369</v>
      </c>
      <c r="M71" s="22">
        <v>1376627.55</v>
      </c>
      <c r="N71" s="31">
        <f t="shared" si="1"/>
        <v>1110183.5080645161</v>
      </c>
      <c r="O71" s="7"/>
      <c r="P71" s="7"/>
      <c r="Q71" s="7"/>
      <c r="R71" s="7"/>
      <c r="S71" s="7"/>
      <c r="T71" s="7"/>
      <c r="U71" s="34"/>
      <c r="V71" s="8"/>
      <c r="W71" s="8"/>
    </row>
    <row r="72" spans="1:23">
      <c r="A72" s="23">
        <v>71</v>
      </c>
      <c r="B72" s="47">
        <v>71</v>
      </c>
      <c r="C72" s="69" t="s">
        <v>81</v>
      </c>
      <c r="D72" s="16"/>
      <c r="E72" s="15"/>
      <c r="F72" s="31" t="s">
        <v>1268</v>
      </c>
      <c r="G72" s="31"/>
      <c r="H72" s="31"/>
      <c r="I72" s="51">
        <v>17</v>
      </c>
      <c r="J72" s="51">
        <v>5</v>
      </c>
      <c r="K72" s="51">
        <v>2013</v>
      </c>
      <c r="L72" s="22" t="s">
        <v>369</v>
      </c>
      <c r="M72" s="22">
        <v>926010.87</v>
      </c>
      <c r="N72" s="31">
        <f t="shared" si="1"/>
        <v>746782.95967741939</v>
      </c>
      <c r="O72" s="7"/>
      <c r="P72" s="7"/>
      <c r="Q72" s="7"/>
      <c r="R72" s="7"/>
      <c r="S72" s="7"/>
      <c r="T72" s="7"/>
      <c r="U72" s="34"/>
      <c r="V72" s="8"/>
      <c r="W72" s="8"/>
    </row>
    <row r="73" spans="1:23">
      <c r="A73" s="18">
        <v>72</v>
      </c>
      <c r="B73" s="48">
        <v>72</v>
      </c>
      <c r="C73" s="69" t="s">
        <v>82</v>
      </c>
      <c r="D73" s="16"/>
      <c r="E73" s="15"/>
      <c r="F73" s="31" t="s">
        <v>1269</v>
      </c>
      <c r="G73" s="31"/>
      <c r="H73" s="31"/>
      <c r="I73" s="51">
        <v>4</v>
      </c>
      <c r="J73" s="51">
        <v>3</v>
      </c>
      <c r="K73" s="51">
        <v>2013</v>
      </c>
      <c r="L73" s="22" t="s">
        <v>369</v>
      </c>
      <c r="M73" s="22">
        <v>895321.1100000001</v>
      </c>
      <c r="N73" s="31">
        <f t="shared" si="1"/>
        <v>722033.15322580654</v>
      </c>
      <c r="O73" s="7"/>
      <c r="P73" s="7"/>
      <c r="Q73" s="7"/>
      <c r="R73" s="7"/>
      <c r="S73" s="7"/>
      <c r="T73" s="7"/>
      <c r="U73" s="34"/>
      <c r="V73" s="8"/>
      <c r="W73" s="8"/>
    </row>
    <row r="74" spans="1:23">
      <c r="A74" s="23">
        <v>73</v>
      </c>
      <c r="B74" s="47">
        <v>73</v>
      </c>
      <c r="C74" s="69" t="s">
        <v>83</v>
      </c>
      <c r="D74" s="16"/>
      <c r="E74" s="15"/>
      <c r="F74" s="31" t="s">
        <v>1270</v>
      </c>
      <c r="G74" s="31"/>
      <c r="H74" s="31"/>
      <c r="I74" s="51">
        <v>10</v>
      </c>
      <c r="J74" s="51">
        <v>10</v>
      </c>
      <c r="K74" s="51">
        <v>2012</v>
      </c>
      <c r="L74" s="22" t="s">
        <v>369</v>
      </c>
      <c r="M74" s="22">
        <v>494067.71</v>
      </c>
      <c r="N74" s="31">
        <f t="shared" si="1"/>
        <v>398441.70161290327</v>
      </c>
      <c r="O74" s="7"/>
      <c r="P74" s="7"/>
      <c r="Q74" s="7"/>
      <c r="R74" s="7"/>
      <c r="S74" s="7"/>
      <c r="T74" s="7"/>
      <c r="U74" s="34"/>
      <c r="V74" s="8"/>
      <c r="W74" s="8"/>
    </row>
    <row r="75" spans="1:23">
      <c r="A75" s="18">
        <v>74</v>
      </c>
      <c r="B75" s="48">
        <v>74</v>
      </c>
      <c r="C75" s="69" t="s">
        <v>84</v>
      </c>
      <c r="D75" s="16"/>
      <c r="E75" s="15"/>
      <c r="F75" s="31" t="s">
        <v>1271</v>
      </c>
      <c r="G75" s="31"/>
      <c r="H75" s="31"/>
      <c r="I75" s="51">
        <v>5</v>
      </c>
      <c r="J75" s="51">
        <v>10</v>
      </c>
      <c r="K75" s="51">
        <v>2012</v>
      </c>
      <c r="L75" s="22" t="s">
        <v>369</v>
      </c>
      <c r="M75" s="22">
        <v>344880.76</v>
      </c>
      <c r="N75" s="31">
        <f t="shared" si="1"/>
        <v>278129.6451612903</v>
      </c>
      <c r="O75" s="7"/>
      <c r="P75" s="7"/>
      <c r="Q75" s="7"/>
      <c r="R75" s="7"/>
      <c r="S75" s="7"/>
      <c r="T75" s="7"/>
      <c r="U75" s="34"/>
      <c r="V75" s="8"/>
      <c r="W75" s="8"/>
    </row>
    <row r="76" spans="1:23">
      <c r="A76" s="23">
        <v>75</v>
      </c>
      <c r="B76" s="47">
        <v>75</v>
      </c>
      <c r="C76" s="69" t="s">
        <v>85</v>
      </c>
      <c r="D76" s="16"/>
      <c r="E76" s="15"/>
      <c r="F76" s="31" t="s">
        <v>1272</v>
      </c>
      <c r="G76" s="31"/>
      <c r="H76" s="31"/>
      <c r="I76" s="51">
        <v>16</v>
      </c>
      <c r="J76" s="51">
        <v>5</v>
      </c>
      <c r="K76" s="51">
        <v>2013</v>
      </c>
      <c r="L76" s="22" t="s">
        <v>369</v>
      </c>
      <c r="M76" s="22">
        <v>2843500.67</v>
      </c>
      <c r="N76" s="31">
        <f t="shared" si="1"/>
        <v>2293145.7016129033</v>
      </c>
      <c r="O76" s="7"/>
      <c r="P76" s="7"/>
      <c r="Q76" s="7"/>
      <c r="R76" s="7"/>
      <c r="S76" s="7"/>
      <c r="T76" s="7"/>
      <c r="U76" s="34"/>
      <c r="V76" s="8"/>
      <c r="W76" s="8"/>
    </row>
    <row r="77" spans="1:23">
      <c r="A77" s="18">
        <v>76</v>
      </c>
      <c r="B77" s="48">
        <v>76</v>
      </c>
      <c r="C77" s="69" t="s">
        <v>86</v>
      </c>
      <c r="D77" s="16"/>
      <c r="E77" s="15"/>
      <c r="F77" s="31" t="s">
        <v>1273</v>
      </c>
      <c r="G77" s="31"/>
      <c r="H77" s="31"/>
      <c r="I77" s="51">
        <v>18</v>
      </c>
      <c r="J77" s="51">
        <v>4</v>
      </c>
      <c r="K77" s="51">
        <v>2013</v>
      </c>
      <c r="L77" s="22" t="s">
        <v>369</v>
      </c>
      <c r="M77" s="22">
        <v>2010565.71</v>
      </c>
      <c r="N77" s="31">
        <f t="shared" si="1"/>
        <v>1621423.9596774194</v>
      </c>
      <c r="O77" s="7"/>
      <c r="P77" s="7"/>
      <c r="Q77" s="7"/>
      <c r="R77" s="7"/>
      <c r="S77" s="7"/>
      <c r="T77" s="7"/>
      <c r="U77" s="34"/>
      <c r="V77" s="8"/>
      <c r="W77" s="8"/>
    </row>
    <row r="78" spans="1:23">
      <c r="A78" s="23">
        <v>77</v>
      </c>
      <c r="B78" s="47">
        <v>77</v>
      </c>
      <c r="C78" s="69" t="s">
        <v>87</v>
      </c>
      <c r="D78" s="16"/>
      <c r="E78" s="15"/>
      <c r="F78" s="31" t="s">
        <v>1274</v>
      </c>
      <c r="G78" s="31"/>
      <c r="H78" s="31"/>
      <c r="I78" s="51">
        <v>1</v>
      </c>
      <c r="J78" s="51">
        <v>10</v>
      </c>
      <c r="K78" s="51">
        <v>2012</v>
      </c>
      <c r="L78" s="22" t="s">
        <v>369</v>
      </c>
      <c r="M78" s="22">
        <v>982911.48</v>
      </c>
      <c r="N78" s="31">
        <f t="shared" si="1"/>
        <v>792670.54838709673</v>
      </c>
      <c r="O78" s="7"/>
      <c r="P78" s="7"/>
      <c r="Q78" s="7"/>
      <c r="R78" s="7"/>
      <c r="S78" s="7"/>
      <c r="T78" s="7"/>
      <c r="U78" s="34"/>
      <c r="V78" s="8"/>
      <c r="W78" s="8"/>
    </row>
    <row r="79" spans="1:23">
      <c r="A79" s="18">
        <v>78</v>
      </c>
      <c r="B79" s="48">
        <v>78</v>
      </c>
      <c r="C79" s="69" t="s">
        <v>88</v>
      </c>
      <c r="D79" s="16"/>
      <c r="E79" s="15"/>
      <c r="F79" s="31" t="s">
        <v>1275</v>
      </c>
      <c r="G79" s="31"/>
      <c r="H79" s="31"/>
      <c r="I79" s="51">
        <v>6</v>
      </c>
      <c r="J79" s="51">
        <v>12</v>
      </c>
      <c r="K79" s="51">
        <v>2012</v>
      </c>
      <c r="L79" s="22" t="s">
        <v>369</v>
      </c>
      <c r="M79" s="22">
        <v>1271996.02</v>
      </c>
      <c r="N79" s="31">
        <f t="shared" si="1"/>
        <v>1025803.2419354839</v>
      </c>
      <c r="O79" s="7"/>
      <c r="P79" s="7"/>
      <c r="Q79" s="7"/>
      <c r="R79" s="7"/>
      <c r="S79" s="7"/>
      <c r="T79" s="7"/>
      <c r="U79" s="34"/>
      <c r="V79" s="8"/>
      <c r="W79" s="8"/>
    </row>
    <row r="80" spans="1:23">
      <c r="A80" s="23">
        <v>79</v>
      </c>
      <c r="B80" s="47">
        <v>79</v>
      </c>
      <c r="C80" s="69" t="s">
        <v>89</v>
      </c>
      <c r="D80" s="16"/>
      <c r="E80" s="15"/>
      <c r="F80" s="31" t="s">
        <v>1276</v>
      </c>
      <c r="G80" s="31"/>
      <c r="H80" s="31"/>
      <c r="I80" s="51">
        <v>2</v>
      </c>
      <c r="J80" s="51">
        <v>6</v>
      </c>
      <c r="K80" s="51">
        <v>2014</v>
      </c>
      <c r="L80" s="22" t="s">
        <v>369</v>
      </c>
      <c r="M80" s="22">
        <v>1160084.19</v>
      </c>
      <c r="N80" s="31">
        <f t="shared" si="1"/>
        <v>935551.76612903224</v>
      </c>
      <c r="O80" s="7"/>
      <c r="P80" s="7"/>
      <c r="Q80" s="7"/>
      <c r="R80" s="7"/>
      <c r="S80" s="7"/>
      <c r="T80" s="7"/>
      <c r="U80" s="34"/>
      <c r="V80" s="8"/>
      <c r="W80" s="8"/>
    </row>
    <row r="81" spans="1:23">
      <c r="A81" s="18">
        <v>80</v>
      </c>
      <c r="B81" s="48">
        <v>80</v>
      </c>
      <c r="C81" s="69" t="s">
        <v>90</v>
      </c>
      <c r="D81" s="16"/>
      <c r="E81" s="15"/>
      <c r="F81" s="31" t="s">
        <v>1277</v>
      </c>
      <c r="G81" s="31"/>
      <c r="H81" s="31"/>
      <c r="I81" s="51">
        <v>11</v>
      </c>
      <c r="J81" s="51">
        <v>4</v>
      </c>
      <c r="K81" s="51">
        <v>2013</v>
      </c>
      <c r="L81" s="22" t="s">
        <v>369</v>
      </c>
      <c r="M81" s="22">
        <v>885278.31</v>
      </c>
      <c r="N81" s="31">
        <f t="shared" si="1"/>
        <v>713934.12096774194</v>
      </c>
      <c r="O81" s="7"/>
      <c r="P81" s="7"/>
      <c r="Q81" s="7"/>
      <c r="R81" s="7"/>
      <c r="S81" s="7"/>
      <c r="T81" s="7"/>
      <c r="U81" s="34"/>
      <c r="V81" s="8"/>
      <c r="W81" s="8"/>
    </row>
    <row r="82" spans="1:23">
      <c r="A82" s="23">
        <v>81</v>
      </c>
      <c r="B82" s="47">
        <v>81</v>
      </c>
      <c r="C82" s="69" t="s">
        <v>91</v>
      </c>
      <c r="D82" s="16"/>
      <c r="E82" s="15"/>
      <c r="F82" s="31" t="s">
        <v>1278</v>
      </c>
      <c r="G82" s="31"/>
      <c r="H82" s="31"/>
      <c r="I82" s="51">
        <v>10</v>
      </c>
      <c r="J82" s="51">
        <v>12</v>
      </c>
      <c r="K82" s="51">
        <v>2012</v>
      </c>
      <c r="L82" s="22" t="s">
        <v>369</v>
      </c>
      <c r="M82" s="22">
        <v>1222729.8799999999</v>
      </c>
      <c r="N82" s="31">
        <f t="shared" si="1"/>
        <v>986072.48387096764</v>
      </c>
      <c r="O82" s="7"/>
      <c r="P82" s="7"/>
      <c r="Q82" s="7"/>
      <c r="R82" s="7"/>
      <c r="S82" s="7"/>
      <c r="T82" s="7"/>
      <c r="U82" s="34"/>
      <c r="V82" s="8"/>
      <c r="W82" s="8"/>
    </row>
    <row r="83" spans="1:23">
      <c r="A83" s="18">
        <v>82</v>
      </c>
      <c r="B83" s="48">
        <v>82</v>
      </c>
      <c r="C83" s="69" t="s">
        <v>92</v>
      </c>
      <c r="D83" s="16"/>
      <c r="E83" s="15"/>
      <c r="F83" s="31" t="s">
        <v>1279</v>
      </c>
      <c r="G83" s="31"/>
      <c r="H83" s="31"/>
      <c r="I83" s="51">
        <v>22</v>
      </c>
      <c r="J83" s="51">
        <v>5</v>
      </c>
      <c r="K83" s="51">
        <v>2013</v>
      </c>
      <c r="L83" s="22" t="s">
        <v>369</v>
      </c>
      <c r="M83" s="22">
        <v>957247.31</v>
      </c>
      <c r="N83" s="31">
        <f t="shared" si="1"/>
        <v>771973.6370967743</v>
      </c>
      <c r="O83" s="7"/>
      <c r="P83" s="7"/>
      <c r="Q83" s="7"/>
      <c r="R83" s="7"/>
      <c r="S83" s="7"/>
      <c r="T83" s="7"/>
      <c r="U83" s="34"/>
      <c r="V83" s="8"/>
      <c r="W83" s="8"/>
    </row>
    <row r="84" spans="1:23">
      <c r="A84" s="23">
        <v>83</v>
      </c>
      <c r="B84" s="47">
        <v>83</v>
      </c>
      <c r="C84" s="69" t="s">
        <v>93</v>
      </c>
      <c r="D84" s="16"/>
      <c r="E84" s="15"/>
      <c r="F84" s="31" t="s">
        <v>1280</v>
      </c>
      <c r="G84" s="31"/>
      <c r="H84" s="31"/>
      <c r="I84" s="51">
        <v>4</v>
      </c>
      <c r="J84" s="51">
        <v>12</v>
      </c>
      <c r="K84" s="51">
        <v>2013</v>
      </c>
      <c r="L84" s="22" t="s">
        <v>369</v>
      </c>
      <c r="M84" s="22">
        <v>866968.74</v>
      </c>
      <c r="N84" s="31">
        <f t="shared" si="1"/>
        <v>699168.33870967745</v>
      </c>
      <c r="O84" s="7"/>
      <c r="P84" s="7"/>
      <c r="Q84" s="7"/>
      <c r="R84" s="7"/>
      <c r="S84" s="7"/>
      <c r="T84" s="7"/>
      <c r="U84" s="34"/>
      <c r="V84" s="8"/>
      <c r="W84" s="8"/>
    </row>
    <row r="85" spans="1:23">
      <c r="A85" s="18">
        <v>84</v>
      </c>
      <c r="B85" s="48">
        <v>84</v>
      </c>
      <c r="C85" s="69" t="s">
        <v>94</v>
      </c>
      <c r="D85" s="16"/>
      <c r="E85" s="15"/>
      <c r="F85" s="31" t="s">
        <v>1281</v>
      </c>
      <c r="G85" s="31"/>
      <c r="H85" s="31"/>
      <c r="I85" s="51">
        <v>19</v>
      </c>
      <c r="J85" s="51">
        <v>3</v>
      </c>
      <c r="K85" s="51">
        <v>2013</v>
      </c>
      <c r="L85" s="22" t="s">
        <v>369</v>
      </c>
      <c r="M85" s="22">
        <v>2242412.3199999998</v>
      </c>
      <c r="N85" s="31">
        <f t="shared" si="1"/>
        <v>1808397.0322580645</v>
      </c>
      <c r="O85" s="7"/>
      <c r="P85" s="7"/>
      <c r="Q85" s="7"/>
      <c r="R85" s="7"/>
      <c r="S85" s="7"/>
      <c r="T85" s="7"/>
      <c r="U85" s="34"/>
      <c r="V85" s="8"/>
      <c r="W85" s="8"/>
    </row>
    <row r="86" spans="1:23">
      <c r="A86" s="23">
        <v>85</v>
      </c>
      <c r="B86" s="47">
        <v>85</v>
      </c>
      <c r="C86" s="69" t="s">
        <v>95</v>
      </c>
      <c r="D86" s="16"/>
      <c r="E86" s="15"/>
      <c r="F86" s="31" t="s">
        <v>1282</v>
      </c>
      <c r="G86" s="31"/>
      <c r="H86" s="31"/>
      <c r="I86" s="51">
        <v>29</v>
      </c>
      <c r="J86" s="51">
        <v>5</v>
      </c>
      <c r="K86" s="51">
        <v>2013</v>
      </c>
      <c r="L86" s="22" t="s">
        <v>369</v>
      </c>
      <c r="M86" s="22">
        <v>3525272.84</v>
      </c>
      <c r="N86" s="31">
        <f t="shared" si="1"/>
        <v>2842961.9677419355</v>
      </c>
      <c r="O86" s="7"/>
      <c r="P86" s="7"/>
      <c r="Q86" s="7"/>
      <c r="R86" s="7"/>
      <c r="S86" s="7"/>
      <c r="T86" s="7"/>
      <c r="U86" s="34"/>
      <c r="V86" s="8"/>
      <c r="W86" s="8"/>
    </row>
    <row r="87" spans="1:23">
      <c r="A87" s="18">
        <v>86</v>
      </c>
      <c r="B87" s="48">
        <v>86</v>
      </c>
      <c r="C87" s="69" t="s">
        <v>96</v>
      </c>
      <c r="D87" s="16"/>
      <c r="E87" s="15"/>
      <c r="F87" s="31" t="s">
        <v>1283</v>
      </c>
      <c r="G87" s="31"/>
      <c r="H87" s="31"/>
      <c r="I87" s="51">
        <v>17</v>
      </c>
      <c r="J87" s="51">
        <v>5</v>
      </c>
      <c r="K87" s="51">
        <v>2013</v>
      </c>
      <c r="L87" s="22" t="s">
        <v>369</v>
      </c>
      <c r="M87" s="22">
        <v>1591431.56</v>
      </c>
      <c r="N87" s="31">
        <f t="shared" si="1"/>
        <v>1283412.5483870967</v>
      </c>
      <c r="O87" s="7"/>
      <c r="P87" s="7"/>
      <c r="Q87" s="7"/>
      <c r="R87" s="7"/>
      <c r="S87" s="7"/>
      <c r="T87" s="7"/>
      <c r="U87" s="34"/>
      <c r="V87" s="8"/>
      <c r="W87" s="8"/>
    </row>
    <row r="88" spans="1:23">
      <c r="A88" s="23">
        <v>87</v>
      </c>
      <c r="B88" s="47">
        <v>87</v>
      </c>
      <c r="C88" s="69" t="s">
        <v>97</v>
      </c>
      <c r="D88" s="16"/>
      <c r="E88" s="15"/>
      <c r="F88" s="31" t="s">
        <v>1247</v>
      </c>
      <c r="G88" s="31"/>
      <c r="H88" s="31"/>
      <c r="I88" s="51">
        <v>25</v>
      </c>
      <c r="J88" s="51">
        <v>4</v>
      </c>
      <c r="K88" s="51">
        <v>2013</v>
      </c>
      <c r="L88" s="22" t="s">
        <v>369</v>
      </c>
      <c r="M88" s="22">
        <v>1432995.72</v>
      </c>
      <c r="N88" s="31">
        <f t="shared" si="1"/>
        <v>1155641.7096774194</v>
      </c>
      <c r="O88" s="7"/>
      <c r="P88" s="7"/>
      <c r="Q88" s="7"/>
      <c r="R88" s="7"/>
      <c r="S88" s="7"/>
      <c r="T88" s="7"/>
      <c r="U88" s="34"/>
      <c r="V88" s="8"/>
      <c r="W88" s="8"/>
    </row>
    <row r="89" spans="1:23">
      <c r="A89" s="18">
        <v>88</v>
      </c>
      <c r="B89" s="48">
        <v>88</v>
      </c>
      <c r="C89" s="69" t="s">
        <v>98</v>
      </c>
      <c r="D89" s="16"/>
      <c r="E89" s="15"/>
      <c r="F89" s="31" t="s">
        <v>1284</v>
      </c>
      <c r="G89" s="31"/>
      <c r="H89" s="31"/>
      <c r="I89" s="51">
        <v>30</v>
      </c>
      <c r="J89" s="51">
        <v>10</v>
      </c>
      <c r="K89" s="51">
        <v>2012</v>
      </c>
      <c r="L89" s="22" t="s">
        <v>369</v>
      </c>
      <c r="M89" s="22">
        <v>725431.79</v>
      </c>
      <c r="N89" s="31">
        <f t="shared" si="1"/>
        <v>585025.63709677418</v>
      </c>
      <c r="O89" s="7"/>
      <c r="P89" s="7"/>
      <c r="Q89" s="7"/>
      <c r="R89" s="7"/>
      <c r="S89" s="7"/>
      <c r="T89" s="7"/>
      <c r="U89" s="34"/>
      <c r="V89" s="8"/>
      <c r="W89" s="8"/>
    </row>
    <row r="90" spans="1:23">
      <c r="A90" s="23">
        <v>89</v>
      </c>
      <c r="B90" s="47">
        <v>89</v>
      </c>
      <c r="C90" s="69" t="s">
        <v>99</v>
      </c>
      <c r="D90" s="16"/>
      <c r="E90" s="15"/>
      <c r="F90" s="31">
        <v>7830.6</v>
      </c>
      <c r="G90" s="31">
        <v>7142</v>
      </c>
      <c r="H90" s="31">
        <v>17854</v>
      </c>
      <c r="I90" s="51">
        <v>2</v>
      </c>
      <c r="J90" s="51">
        <v>4</v>
      </c>
      <c r="K90" s="51">
        <v>2013</v>
      </c>
      <c r="L90" s="22" t="s">
        <v>369</v>
      </c>
      <c r="M90" s="22">
        <v>2012229.03</v>
      </c>
      <c r="N90" s="31">
        <f t="shared" si="1"/>
        <v>1622765.3467741937</v>
      </c>
      <c r="O90" s="7"/>
      <c r="P90" s="7"/>
      <c r="Q90" s="7"/>
      <c r="R90" s="7"/>
      <c r="S90" s="7"/>
      <c r="T90" s="7"/>
      <c r="U90" s="34"/>
      <c r="V90" s="8"/>
      <c r="W90" s="8"/>
    </row>
    <row r="91" spans="1:23">
      <c r="A91" s="18">
        <v>90</v>
      </c>
      <c r="B91" s="48">
        <v>90</v>
      </c>
      <c r="C91" s="69" t="s">
        <v>100</v>
      </c>
      <c r="D91" s="16"/>
      <c r="E91" s="15"/>
      <c r="F91" s="31" t="s">
        <v>1285</v>
      </c>
      <c r="G91" s="31"/>
      <c r="H91" s="31"/>
      <c r="I91" s="51">
        <v>25</v>
      </c>
      <c r="J91" s="51">
        <v>4</v>
      </c>
      <c r="K91" s="51">
        <v>2013</v>
      </c>
      <c r="L91" s="22" t="s">
        <v>369</v>
      </c>
      <c r="M91" s="22">
        <v>759401.63</v>
      </c>
      <c r="N91" s="31">
        <f t="shared" si="1"/>
        <v>612420.66935483867</v>
      </c>
      <c r="O91" s="7"/>
      <c r="P91" s="7"/>
      <c r="Q91" s="7"/>
      <c r="R91" s="7"/>
      <c r="S91" s="7"/>
      <c r="T91" s="7"/>
      <c r="U91" s="34"/>
      <c r="V91" s="8"/>
      <c r="W91" s="8"/>
    </row>
    <row r="92" spans="1:23">
      <c r="A92" s="23">
        <v>91</v>
      </c>
      <c r="B92" s="47">
        <v>91</v>
      </c>
      <c r="C92" s="69" t="s">
        <v>101</v>
      </c>
      <c r="D92" s="16"/>
      <c r="E92" s="15"/>
      <c r="F92" s="31" t="s">
        <v>1286</v>
      </c>
      <c r="G92" s="31"/>
      <c r="H92" s="31"/>
      <c r="I92" s="51">
        <v>9</v>
      </c>
      <c r="J92" s="51">
        <v>5</v>
      </c>
      <c r="K92" s="51">
        <v>2013</v>
      </c>
      <c r="L92" s="22" t="s">
        <v>369</v>
      </c>
      <c r="M92" s="22">
        <v>4836305.18</v>
      </c>
      <c r="N92" s="31">
        <f t="shared" si="1"/>
        <v>3900246.1129032257</v>
      </c>
      <c r="O92" s="7"/>
      <c r="P92" s="7"/>
      <c r="Q92" s="7"/>
      <c r="R92" s="7"/>
      <c r="S92" s="7"/>
      <c r="T92" s="7"/>
      <c r="U92" s="34"/>
      <c r="V92" s="8"/>
      <c r="W92" s="8"/>
    </row>
    <row r="93" spans="1:23">
      <c r="A93" s="18">
        <v>92</v>
      </c>
      <c r="B93" s="48">
        <v>92</v>
      </c>
      <c r="C93" s="69" t="s">
        <v>102</v>
      </c>
      <c r="D93" s="16"/>
      <c r="E93" s="15"/>
      <c r="F93" s="31" t="s">
        <v>1287</v>
      </c>
      <c r="G93" s="31"/>
      <c r="H93" s="31"/>
      <c r="I93" s="51">
        <v>14</v>
      </c>
      <c r="J93" s="51">
        <v>11</v>
      </c>
      <c r="K93" s="51">
        <v>2013</v>
      </c>
      <c r="L93" s="22" t="s">
        <v>369</v>
      </c>
      <c r="M93" s="22">
        <v>1502726.44</v>
      </c>
      <c r="N93" s="31">
        <f t="shared" si="1"/>
        <v>1211876.1612903224</v>
      </c>
      <c r="O93" s="7"/>
      <c r="P93" s="7"/>
      <c r="Q93" s="7"/>
      <c r="R93" s="7"/>
      <c r="S93" s="7"/>
      <c r="T93" s="7"/>
      <c r="U93" s="34"/>
      <c r="V93" s="8"/>
      <c r="W93" s="8"/>
    </row>
    <row r="94" spans="1:23">
      <c r="A94" s="23">
        <v>93</v>
      </c>
      <c r="B94" s="47">
        <v>93</v>
      </c>
      <c r="C94" s="69" t="s">
        <v>103</v>
      </c>
      <c r="D94" s="16"/>
      <c r="E94" s="15"/>
      <c r="F94" s="31" t="s">
        <v>1288</v>
      </c>
      <c r="G94" s="31"/>
      <c r="H94" s="31"/>
      <c r="I94" s="51">
        <v>9</v>
      </c>
      <c r="J94" s="51">
        <v>4</v>
      </c>
      <c r="K94" s="51">
        <v>2013</v>
      </c>
      <c r="L94" s="22" t="s">
        <v>369</v>
      </c>
      <c r="M94" s="22">
        <v>835317.84</v>
      </c>
      <c r="N94" s="31">
        <f t="shared" si="1"/>
        <v>673643.41935483867</v>
      </c>
      <c r="O94" s="7"/>
      <c r="P94" s="7"/>
      <c r="Q94" s="7"/>
      <c r="R94" s="7"/>
      <c r="S94" s="7"/>
      <c r="T94" s="7"/>
      <c r="U94" s="34"/>
      <c r="V94" s="8"/>
      <c r="W94" s="8"/>
    </row>
    <row r="95" spans="1:23">
      <c r="A95" s="18">
        <v>94</v>
      </c>
      <c r="B95" s="48">
        <v>94</v>
      </c>
      <c r="C95" s="69" t="s">
        <v>104</v>
      </c>
      <c r="D95" s="16"/>
      <c r="E95" s="15"/>
      <c r="F95" s="31" t="s">
        <v>1289</v>
      </c>
      <c r="G95" s="31"/>
      <c r="H95" s="31"/>
      <c r="I95" s="51">
        <v>26</v>
      </c>
      <c r="J95" s="51">
        <v>4</v>
      </c>
      <c r="K95" s="51">
        <v>2013</v>
      </c>
      <c r="L95" s="22" t="s">
        <v>369</v>
      </c>
      <c r="M95" s="22">
        <v>2849462.23</v>
      </c>
      <c r="N95" s="31">
        <f t="shared" si="1"/>
        <v>2297953.4112903224</v>
      </c>
      <c r="O95" s="7"/>
      <c r="P95" s="7"/>
      <c r="Q95" s="7"/>
      <c r="R95" s="7"/>
      <c r="S95" s="7"/>
      <c r="T95" s="7"/>
      <c r="U95" s="34"/>
      <c r="V95" s="8"/>
      <c r="W95" s="8"/>
    </row>
    <row r="96" spans="1:23">
      <c r="A96" s="23">
        <v>95</v>
      </c>
      <c r="B96" s="47">
        <v>95</v>
      </c>
      <c r="C96" s="69" t="s">
        <v>105</v>
      </c>
      <c r="D96" s="16"/>
      <c r="E96" s="15"/>
      <c r="F96" s="31" t="s">
        <v>1290</v>
      </c>
      <c r="G96" s="31"/>
      <c r="H96" s="31"/>
      <c r="I96" s="51">
        <v>29</v>
      </c>
      <c r="J96" s="51">
        <v>10</v>
      </c>
      <c r="K96" s="51">
        <v>2012</v>
      </c>
      <c r="L96" s="22" t="s">
        <v>369</v>
      </c>
      <c r="M96" s="22">
        <v>846148.67</v>
      </c>
      <c r="N96" s="31">
        <f t="shared" si="1"/>
        <v>682377.95967741939</v>
      </c>
      <c r="O96" s="7"/>
      <c r="P96" s="7"/>
      <c r="Q96" s="7"/>
      <c r="R96" s="7"/>
      <c r="S96" s="7"/>
      <c r="T96" s="7"/>
      <c r="U96" s="34"/>
      <c r="V96" s="8"/>
      <c r="W96" s="8"/>
    </row>
    <row r="97" spans="1:23" ht="31.2">
      <c r="A97" s="18">
        <v>96</v>
      </c>
      <c r="B97" s="48">
        <v>96</v>
      </c>
      <c r="C97" s="69" t="s">
        <v>106</v>
      </c>
      <c r="D97" s="16"/>
      <c r="E97" s="15"/>
      <c r="F97" s="31" t="s">
        <v>1291</v>
      </c>
      <c r="G97" s="31"/>
      <c r="H97" s="31"/>
      <c r="I97" s="51">
        <v>7</v>
      </c>
      <c r="J97" s="51">
        <v>6</v>
      </c>
      <c r="K97" s="51">
        <v>2013</v>
      </c>
      <c r="L97" s="22" t="s">
        <v>369</v>
      </c>
      <c r="M97" s="22">
        <v>777637.26</v>
      </c>
      <c r="N97" s="31">
        <f t="shared" si="1"/>
        <v>627126.82258064521</v>
      </c>
      <c r="O97" s="7"/>
      <c r="P97" s="7"/>
      <c r="Q97" s="7"/>
      <c r="R97" s="7"/>
      <c r="S97" s="7"/>
      <c r="T97" s="7"/>
      <c r="U97" s="34"/>
      <c r="V97" s="8"/>
      <c r="W97" s="8"/>
    </row>
    <row r="98" spans="1:23" ht="31.2">
      <c r="A98" s="23">
        <v>97</v>
      </c>
      <c r="B98" s="47">
        <v>97</v>
      </c>
      <c r="C98" s="69" t="s">
        <v>107</v>
      </c>
      <c r="D98" s="16"/>
      <c r="E98" s="15"/>
      <c r="F98" s="31" t="s">
        <v>1291</v>
      </c>
      <c r="G98" s="31"/>
      <c r="H98" s="31"/>
      <c r="I98" s="51">
        <v>29</v>
      </c>
      <c r="J98" s="51">
        <v>10</v>
      </c>
      <c r="K98" s="51">
        <v>2012</v>
      </c>
      <c r="L98" s="22" t="s">
        <v>369</v>
      </c>
      <c r="M98" s="22">
        <v>777638.5</v>
      </c>
      <c r="N98" s="31">
        <f t="shared" si="1"/>
        <v>627127.82258064521</v>
      </c>
      <c r="O98" s="7"/>
      <c r="P98" s="7"/>
      <c r="Q98" s="7"/>
      <c r="R98" s="7"/>
      <c r="S98" s="7"/>
      <c r="T98" s="7"/>
      <c r="U98" s="34"/>
      <c r="V98" s="8"/>
      <c r="W98" s="8"/>
    </row>
    <row r="99" spans="1:23">
      <c r="A99" s="18">
        <v>98</v>
      </c>
      <c r="B99" s="48">
        <v>98</v>
      </c>
      <c r="C99" s="69" t="s">
        <v>108</v>
      </c>
      <c r="D99" s="16"/>
      <c r="E99" s="15"/>
      <c r="F99" s="31" t="s">
        <v>1292</v>
      </c>
      <c r="G99" s="31"/>
      <c r="H99" s="31"/>
      <c r="I99" s="51">
        <v>8</v>
      </c>
      <c r="J99" s="51">
        <v>4</v>
      </c>
      <c r="K99" s="51">
        <v>2013</v>
      </c>
      <c r="L99" s="22" t="s">
        <v>369</v>
      </c>
      <c r="M99" s="22">
        <v>917548.2</v>
      </c>
      <c r="N99" s="31">
        <f t="shared" si="1"/>
        <v>739958.22580645164</v>
      </c>
      <c r="O99" s="7"/>
      <c r="P99" s="7"/>
      <c r="Q99" s="7"/>
      <c r="R99" s="7"/>
      <c r="S99" s="7"/>
      <c r="T99" s="7"/>
      <c r="U99" s="34"/>
      <c r="V99" s="8"/>
      <c r="W99" s="8"/>
    </row>
    <row r="100" spans="1:23">
      <c r="A100" s="23">
        <v>99</v>
      </c>
      <c r="B100" s="47">
        <v>99</v>
      </c>
      <c r="C100" s="69" t="s">
        <v>109</v>
      </c>
      <c r="D100" s="16"/>
      <c r="E100" s="15"/>
      <c r="F100" s="31" t="s">
        <v>1293</v>
      </c>
      <c r="G100" s="31"/>
      <c r="H100" s="31"/>
      <c r="I100" s="52">
        <v>25</v>
      </c>
      <c r="J100" s="52">
        <v>4</v>
      </c>
      <c r="K100" s="51">
        <v>2013</v>
      </c>
      <c r="L100" s="22" t="s">
        <v>369</v>
      </c>
      <c r="M100" s="22">
        <v>3213880.96</v>
      </c>
      <c r="N100" s="31">
        <f t="shared" si="1"/>
        <v>2591839.4838709678</v>
      </c>
      <c r="O100" s="7"/>
      <c r="P100" s="7"/>
      <c r="Q100" s="7"/>
      <c r="R100" s="7"/>
      <c r="S100" s="7"/>
      <c r="T100" s="7"/>
      <c r="U100" s="34"/>
      <c r="V100" s="8"/>
      <c r="W100" s="8"/>
    </row>
    <row r="101" spans="1:23">
      <c r="A101" s="18">
        <v>100</v>
      </c>
      <c r="B101" s="48">
        <v>100</v>
      </c>
      <c r="C101" s="69" t="s">
        <v>110</v>
      </c>
      <c r="D101" s="16"/>
      <c r="E101" s="15"/>
      <c r="F101" s="31" t="s">
        <v>1294</v>
      </c>
      <c r="G101" s="31"/>
      <c r="H101" s="31"/>
      <c r="I101" s="51">
        <v>17</v>
      </c>
      <c r="J101" s="51">
        <v>12</v>
      </c>
      <c r="K101" s="51">
        <v>2012</v>
      </c>
      <c r="L101" s="22" t="s">
        <v>369</v>
      </c>
      <c r="M101" s="22">
        <v>769214.71000000008</v>
      </c>
      <c r="N101" s="31">
        <f t="shared" si="1"/>
        <v>620334.44354838715</v>
      </c>
      <c r="O101" s="7"/>
      <c r="P101" s="7"/>
      <c r="Q101" s="7"/>
      <c r="R101" s="7"/>
      <c r="S101" s="7"/>
      <c r="T101" s="7"/>
      <c r="U101" s="34"/>
      <c r="V101" s="8"/>
      <c r="W101" s="8"/>
    </row>
    <row r="102" spans="1:23">
      <c r="A102" s="23">
        <v>101</v>
      </c>
      <c r="B102" s="47">
        <v>101</v>
      </c>
      <c r="C102" s="69" t="s">
        <v>111</v>
      </c>
      <c r="D102" s="16"/>
      <c r="E102" s="15"/>
      <c r="F102" s="31" t="s">
        <v>1295</v>
      </c>
      <c r="G102" s="31"/>
      <c r="H102" s="31"/>
      <c r="I102" s="51">
        <v>15</v>
      </c>
      <c r="J102" s="51">
        <v>11</v>
      </c>
      <c r="K102" s="51">
        <v>2012</v>
      </c>
      <c r="L102" s="22" t="s">
        <v>369</v>
      </c>
      <c r="M102" s="22">
        <v>1019924.3299999998</v>
      </c>
      <c r="N102" s="31">
        <f t="shared" si="1"/>
        <v>822519.62096774182</v>
      </c>
      <c r="O102" s="7"/>
      <c r="P102" s="7"/>
      <c r="Q102" s="7"/>
      <c r="R102" s="7"/>
      <c r="S102" s="7"/>
      <c r="T102" s="7"/>
      <c r="U102" s="34"/>
      <c r="V102" s="8"/>
      <c r="W102" s="8"/>
    </row>
    <row r="103" spans="1:23">
      <c r="A103" s="18">
        <v>102</v>
      </c>
      <c r="B103" s="48">
        <v>102</v>
      </c>
      <c r="C103" s="69" t="s">
        <v>112</v>
      </c>
      <c r="D103" s="16"/>
      <c r="E103" s="15"/>
      <c r="F103" s="31">
        <v>5567</v>
      </c>
      <c r="G103" s="31">
        <v>5423</v>
      </c>
      <c r="H103" s="31">
        <v>14462</v>
      </c>
      <c r="I103" s="51">
        <v>15</v>
      </c>
      <c r="J103" s="51">
        <v>5</v>
      </c>
      <c r="K103" s="51">
        <v>2013</v>
      </c>
      <c r="L103" s="22" t="s">
        <v>369</v>
      </c>
      <c r="M103" s="22">
        <v>1136719.58</v>
      </c>
      <c r="N103" s="31">
        <f t="shared" si="1"/>
        <v>916709.33870967745</v>
      </c>
      <c r="O103" s="7"/>
      <c r="P103" s="7"/>
      <c r="Q103" s="7"/>
      <c r="R103" s="7"/>
      <c r="S103" s="7"/>
      <c r="T103" s="7"/>
      <c r="U103" s="34"/>
      <c r="V103" s="8"/>
      <c r="W103" s="8"/>
    </row>
    <row r="104" spans="1:23">
      <c r="A104" s="23">
        <v>103</v>
      </c>
      <c r="B104" s="47">
        <v>103</v>
      </c>
      <c r="C104" s="69" t="s">
        <v>113</v>
      </c>
      <c r="D104" s="16"/>
      <c r="E104" s="15"/>
      <c r="F104" s="31" t="s">
        <v>1296</v>
      </c>
      <c r="G104" s="31"/>
      <c r="H104" s="31"/>
      <c r="I104" s="51">
        <v>10</v>
      </c>
      <c r="J104" s="51">
        <v>4</v>
      </c>
      <c r="K104" s="51">
        <v>2013</v>
      </c>
      <c r="L104" s="22" t="s">
        <v>369</v>
      </c>
      <c r="M104" s="22">
        <v>725619.42</v>
      </c>
      <c r="N104" s="31">
        <f t="shared" si="1"/>
        <v>585176.95161290327</v>
      </c>
      <c r="O104" s="7"/>
      <c r="P104" s="7"/>
      <c r="Q104" s="7"/>
      <c r="R104" s="7"/>
      <c r="S104" s="7"/>
      <c r="T104" s="7"/>
      <c r="U104" s="34"/>
      <c r="V104" s="8"/>
      <c r="W104" s="8"/>
    </row>
    <row r="105" spans="1:23">
      <c r="A105" s="18">
        <v>104</v>
      </c>
      <c r="B105" s="48">
        <v>104</v>
      </c>
      <c r="C105" s="69" t="s">
        <v>114</v>
      </c>
      <c r="D105" s="16"/>
      <c r="E105" s="15"/>
      <c r="F105" s="31" t="s">
        <v>1297</v>
      </c>
      <c r="G105" s="31"/>
      <c r="H105" s="31"/>
      <c r="I105" s="51">
        <v>8</v>
      </c>
      <c r="J105" s="51">
        <v>4</v>
      </c>
      <c r="K105" s="51">
        <v>2013</v>
      </c>
      <c r="L105" s="22" t="s">
        <v>369</v>
      </c>
      <c r="M105" s="22">
        <v>1130342.56</v>
      </c>
      <c r="N105" s="31">
        <f t="shared" si="1"/>
        <v>911566.58064516133</v>
      </c>
      <c r="O105" s="7"/>
      <c r="P105" s="7"/>
      <c r="Q105" s="7"/>
      <c r="R105" s="7"/>
      <c r="S105" s="7"/>
      <c r="T105" s="7"/>
      <c r="U105" s="34"/>
      <c r="V105" s="8"/>
      <c r="W105" s="8"/>
    </row>
    <row r="106" spans="1:23">
      <c r="A106" s="23">
        <v>105</v>
      </c>
      <c r="B106" s="47">
        <v>105</v>
      </c>
      <c r="C106" s="69" t="s">
        <v>115</v>
      </c>
      <c r="D106" s="16"/>
      <c r="E106" s="15"/>
      <c r="F106" s="31" t="s">
        <v>1298</v>
      </c>
      <c r="G106" s="31"/>
      <c r="H106" s="31"/>
      <c r="I106" s="51">
        <v>13</v>
      </c>
      <c r="J106" s="51">
        <v>11</v>
      </c>
      <c r="K106" s="51">
        <v>2012</v>
      </c>
      <c r="L106" s="22" t="s">
        <v>369</v>
      </c>
      <c r="M106" s="22">
        <v>708660.05</v>
      </c>
      <c r="N106" s="31">
        <f t="shared" si="1"/>
        <v>571500.04032258072</v>
      </c>
      <c r="O106" s="7"/>
      <c r="P106" s="7"/>
      <c r="Q106" s="7"/>
      <c r="R106" s="7"/>
      <c r="S106" s="7"/>
      <c r="T106" s="7"/>
      <c r="U106" s="34"/>
      <c r="V106" s="8"/>
      <c r="W106" s="8"/>
    </row>
    <row r="107" spans="1:23">
      <c r="A107" s="18">
        <v>106</v>
      </c>
      <c r="B107" s="48">
        <v>106</v>
      </c>
      <c r="C107" s="69" t="s">
        <v>116</v>
      </c>
      <c r="D107" s="16"/>
      <c r="E107" s="15"/>
      <c r="F107" s="31" t="s">
        <v>1299</v>
      </c>
      <c r="G107" s="31"/>
      <c r="H107" s="31"/>
      <c r="I107" s="51">
        <v>29</v>
      </c>
      <c r="J107" s="51">
        <v>10</v>
      </c>
      <c r="K107" s="51">
        <v>2012</v>
      </c>
      <c r="L107" s="22" t="s">
        <v>369</v>
      </c>
      <c r="M107" s="22">
        <v>1670230.5240000002</v>
      </c>
      <c r="N107" s="31">
        <f t="shared" si="1"/>
        <v>1346960.1</v>
      </c>
      <c r="O107" s="7"/>
      <c r="P107" s="7"/>
      <c r="Q107" s="7"/>
      <c r="R107" s="7"/>
      <c r="S107" s="7"/>
      <c r="T107" s="7"/>
      <c r="U107" s="34"/>
      <c r="V107" s="8"/>
      <c r="W107" s="8"/>
    </row>
    <row r="108" spans="1:23">
      <c r="A108" s="23">
        <v>107</v>
      </c>
      <c r="B108" s="47">
        <v>107</v>
      </c>
      <c r="C108" s="69" t="s">
        <v>117</v>
      </c>
      <c r="D108" s="16"/>
      <c r="E108" s="15"/>
      <c r="F108" s="31" t="s">
        <v>1300</v>
      </c>
      <c r="G108" s="31"/>
      <c r="H108" s="31"/>
      <c r="I108" s="51">
        <v>5</v>
      </c>
      <c r="J108" s="51">
        <v>2</v>
      </c>
      <c r="K108" s="51">
        <v>2013</v>
      </c>
      <c r="L108" s="22" t="s">
        <v>369</v>
      </c>
      <c r="M108" s="22">
        <v>1416908.52</v>
      </c>
      <c r="N108" s="31">
        <f t="shared" si="1"/>
        <v>1142668.1612903227</v>
      </c>
      <c r="O108" s="7"/>
      <c r="P108" s="7"/>
      <c r="Q108" s="7"/>
      <c r="R108" s="7"/>
      <c r="S108" s="7"/>
      <c r="T108" s="7"/>
      <c r="U108" s="34"/>
      <c r="V108" s="8"/>
      <c r="W108" s="8"/>
    </row>
    <row r="109" spans="1:23">
      <c r="A109" s="18">
        <v>108</v>
      </c>
      <c r="B109" s="48">
        <v>108</v>
      </c>
      <c r="C109" s="69" t="s">
        <v>118</v>
      </c>
      <c r="D109" s="16"/>
      <c r="E109" s="15"/>
      <c r="F109" s="31" t="s">
        <v>1301</v>
      </c>
      <c r="G109" s="31"/>
      <c r="H109" s="31"/>
      <c r="I109" s="51">
        <v>29</v>
      </c>
      <c r="J109" s="51">
        <v>10</v>
      </c>
      <c r="K109" s="51">
        <v>2012</v>
      </c>
      <c r="L109" s="22" t="s">
        <v>369</v>
      </c>
      <c r="M109" s="22">
        <v>513173.23</v>
      </c>
      <c r="N109" s="31">
        <f t="shared" si="1"/>
        <v>413849.37903225806</v>
      </c>
      <c r="O109" s="7"/>
      <c r="P109" s="7"/>
      <c r="Q109" s="7"/>
      <c r="R109" s="7"/>
      <c r="S109" s="7"/>
      <c r="T109" s="7"/>
      <c r="U109" s="34"/>
      <c r="V109" s="8"/>
      <c r="W109" s="8"/>
    </row>
    <row r="110" spans="1:23">
      <c r="A110" s="23">
        <v>109</v>
      </c>
      <c r="B110" s="47">
        <v>109</v>
      </c>
      <c r="C110" s="69" t="s">
        <v>119</v>
      </c>
      <c r="D110" s="16"/>
      <c r="E110" s="15"/>
      <c r="F110" s="31" t="s">
        <v>1302</v>
      </c>
      <c r="G110" s="31"/>
      <c r="H110" s="31"/>
      <c r="I110" s="51">
        <v>18</v>
      </c>
      <c r="J110" s="51">
        <v>10</v>
      </c>
      <c r="K110" s="51">
        <v>2012</v>
      </c>
      <c r="L110" s="22" t="s">
        <v>369</v>
      </c>
      <c r="M110" s="22">
        <v>1728428.72</v>
      </c>
      <c r="N110" s="31">
        <f t="shared" si="1"/>
        <v>1393894.1290322579</v>
      </c>
      <c r="O110" s="7"/>
      <c r="P110" s="7"/>
      <c r="Q110" s="7"/>
      <c r="R110" s="7"/>
      <c r="S110" s="7"/>
      <c r="T110" s="7"/>
      <c r="U110" s="34"/>
      <c r="V110" s="8"/>
      <c r="W110" s="8"/>
    </row>
    <row r="111" spans="1:23">
      <c r="A111" s="18">
        <v>110</v>
      </c>
      <c r="B111" s="48">
        <v>110</v>
      </c>
      <c r="C111" s="69" t="s">
        <v>120</v>
      </c>
      <c r="D111" s="16"/>
      <c r="E111" s="15"/>
      <c r="F111" s="31" t="s">
        <v>1303</v>
      </c>
      <c r="G111" s="31"/>
      <c r="H111" s="31"/>
      <c r="I111" s="51">
        <v>1</v>
      </c>
      <c r="J111" s="51">
        <v>3</v>
      </c>
      <c r="K111" s="51">
        <v>2013</v>
      </c>
      <c r="L111" s="22" t="s">
        <v>369</v>
      </c>
      <c r="M111" s="22">
        <v>1025427.4</v>
      </c>
      <c r="N111" s="31">
        <f t="shared" si="1"/>
        <v>826957.58064516133</v>
      </c>
      <c r="O111" s="7"/>
      <c r="P111" s="7"/>
      <c r="Q111" s="7"/>
      <c r="R111" s="7"/>
      <c r="S111" s="7"/>
      <c r="T111" s="7"/>
      <c r="U111" s="34"/>
      <c r="V111" s="8"/>
      <c r="W111" s="8"/>
    </row>
    <row r="112" spans="1:23">
      <c r="A112" s="23">
        <v>111</v>
      </c>
      <c r="B112" s="47">
        <v>111</v>
      </c>
      <c r="C112" s="69" t="s">
        <v>121</v>
      </c>
      <c r="D112" s="16"/>
      <c r="E112" s="15"/>
      <c r="F112" s="31" t="s">
        <v>1222</v>
      </c>
      <c r="G112" s="31"/>
      <c r="H112" s="31"/>
      <c r="I112" s="51">
        <v>5</v>
      </c>
      <c r="J112" s="51">
        <v>2</v>
      </c>
      <c r="K112" s="51">
        <v>2013</v>
      </c>
      <c r="L112" s="22" t="s">
        <v>369</v>
      </c>
      <c r="M112" s="22">
        <v>909066.65</v>
      </c>
      <c r="N112" s="31">
        <f t="shared" si="1"/>
        <v>733118.26612903224</v>
      </c>
      <c r="O112" s="7"/>
      <c r="P112" s="7"/>
      <c r="Q112" s="7"/>
      <c r="R112" s="7"/>
      <c r="S112" s="7"/>
      <c r="T112" s="7"/>
      <c r="U112" s="34"/>
      <c r="V112" s="8"/>
      <c r="W112" s="8"/>
    </row>
    <row r="113" spans="1:23">
      <c r="A113" s="18">
        <v>112</v>
      </c>
      <c r="B113" s="48">
        <v>112</v>
      </c>
      <c r="C113" s="69" t="s">
        <v>122</v>
      </c>
      <c r="D113" s="16"/>
      <c r="E113" s="15"/>
      <c r="F113" s="31" t="s">
        <v>1304</v>
      </c>
      <c r="G113" s="31"/>
      <c r="H113" s="31"/>
      <c r="I113" s="51">
        <v>14</v>
      </c>
      <c r="J113" s="51">
        <v>11</v>
      </c>
      <c r="K113" s="51">
        <v>2012</v>
      </c>
      <c r="L113" s="22" t="s">
        <v>369</v>
      </c>
      <c r="M113" s="22">
        <v>788211.31</v>
      </c>
      <c r="N113" s="31">
        <f t="shared" si="1"/>
        <v>635654.2822580646</v>
      </c>
      <c r="O113" s="7"/>
      <c r="P113" s="7"/>
      <c r="Q113" s="7"/>
      <c r="R113" s="7"/>
      <c r="S113" s="7"/>
      <c r="T113" s="7"/>
      <c r="U113" s="34"/>
      <c r="V113" s="8"/>
      <c r="W113" s="8"/>
    </row>
    <row r="114" spans="1:23">
      <c r="A114" s="23">
        <v>113</v>
      </c>
      <c r="B114" s="47">
        <v>113</v>
      </c>
      <c r="C114" s="69" t="s">
        <v>123</v>
      </c>
      <c r="D114" s="16"/>
      <c r="E114" s="15"/>
      <c r="F114" s="31" t="s">
        <v>1305</v>
      </c>
      <c r="G114" s="31"/>
      <c r="H114" s="31"/>
      <c r="I114" s="51">
        <v>16</v>
      </c>
      <c r="J114" s="51">
        <v>9</v>
      </c>
      <c r="K114" s="51">
        <v>2014</v>
      </c>
      <c r="L114" s="22" t="s">
        <v>369</v>
      </c>
      <c r="M114" s="22">
        <v>934923.83</v>
      </c>
      <c r="N114" s="31">
        <f t="shared" si="1"/>
        <v>753970.83064516122</v>
      </c>
      <c r="O114" s="7"/>
      <c r="P114" s="7"/>
      <c r="Q114" s="7"/>
      <c r="R114" s="7"/>
      <c r="S114" s="7"/>
      <c r="T114" s="7"/>
      <c r="U114" s="34"/>
      <c r="V114" s="8"/>
      <c r="W114" s="8"/>
    </row>
    <row r="115" spans="1:23">
      <c r="A115" s="18">
        <v>114</v>
      </c>
      <c r="B115" s="48">
        <v>114</v>
      </c>
      <c r="C115" s="69" t="s">
        <v>124</v>
      </c>
      <c r="D115" s="16"/>
      <c r="E115" s="15"/>
      <c r="F115" s="31" t="s">
        <v>1306</v>
      </c>
      <c r="G115" s="31"/>
      <c r="H115" s="31"/>
      <c r="I115" s="51">
        <v>21</v>
      </c>
      <c r="J115" s="51">
        <v>10</v>
      </c>
      <c r="K115" s="51">
        <v>2014</v>
      </c>
      <c r="L115" s="22" t="s">
        <v>369</v>
      </c>
      <c r="M115" s="22">
        <v>2054594.55</v>
      </c>
      <c r="N115" s="31">
        <f t="shared" si="1"/>
        <v>1656931.0887096776</v>
      </c>
      <c r="O115" s="7"/>
      <c r="P115" s="7"/>
      <c r="Q115" s="7"/>
      <c r="R115" s="7"/>
      <c r="S115" s="7"/>
      <c r="T115" s="7"/>
      <c r="U115" s="34"/>
      <c r="V115" s="8"/>
      <c r="W115" s="8"/>
    </row>
    <row r="116" spans="1:23">
      <c r="A116" s="23">
        <v>115</v>
      </c>
      <c r="B116" s="47">
        <v>115</v>
      </c>
      <c r="C116" s="69" t="s">
        <v>125</v>
      </c>
      <c r="D116" s="16"/>
      <c r="E116" s="15"/>
      <c r="F116" s="31" t="s">
        <v>1307</v>
      </c>
      <c r="G116" s="31"/>
      <c r="H116" s="31"/>
      <c r="I116" s="51">
        <v>7</v>
      </c>
      <c r="J116" s="51">
        <v>12</v>
      </c>
      <c r="K116" s="51">
        <v>2012</v>
      </c>
      <c r="L116" s="22" t="s">
        <v>369</v>
      </c>
      <c r="M116" s="22">
        <v>665464.56000000006</v>
      </c>
      <c r="N116" s="31">
        <f t="shared" si="1"/>
        <v>536664.96774193551</v>
      </c>
      <c r="O116" s="7"/>
      <c r="P116" s="7"/>
      <c r="Q116" s="7"/>
      <c r="R116" s="7"/>
      <c r="S116" s="7"/>
      <c r="T116" s="7"/>
      <c r="U116" s="34"/>
      <c r="V116" s="8"/>
      <c r="W116" s="8"/>
    </row>
    <row r="117" spans="1:23">
      <c r="A117" s="18">
        <v>116</v>
      </c>
      <c r="B117" s="48">
        <v>116</v>
      </c>
      <c r="C117" s="69" t="s">
        <v>126</v>
      </c>
      <c r="D117" s="16"/>
      <c r="E117" s="15"/>
      <c r="F117" s="31" t="s">
        <v>1308</v>
      </c>
      <c r="G117" s="31"/>
      <c r="H117" s="31"/>
      <c r="I117" s="51">
        <v>12</v>
      </c>
      <c r="J117" s="51">
        <v>11</v>
      </c>
      <c r="K117" s="51">
        <v>2012</v>
      </c>
      <c r="L117" s="22" t="s">
        <v>369</v>
      </c>
      <c r="M117" s="22">
        <v>849135.38</v>
      </c>
      <c r="N117" s="31">
        <f t="shared" si="1"/>
        <v>684786.59677419357</v>
      </c>
      <c r="O117" s="7"/>
      <c r="P117" s="7"/>
      <c r="Q117" s="7"/>
      <c r="R117" s="7"/>
      <c r="S117" s="7"/>
      <c r="T117" s="7"/>
      <c r="U117" s="34"/>
      <c r="V117" s="8"/>
      <c r="W117" s="8"/>
    </row>
    <row r="118" spans="1:23">
      <c r="A118" s="23">
        <v>117</v>
      </c>
      <c r="B118" s="47">
        <v>117</v>
      </c>
      <c r="C118" s="69" t="s">
        <v>127</v>
      </c>
      <c r="D118" s="16"/>
      <c r="E118" s="15"/>
      <c r="F118" s="31" t="s">
        <v>1309</v>
      </c>
      <c r="G118" s="31"/>
      <c r="H118" s="31"/>
      <c r="I118" s="51">
        <v>12</v>
      </c>
      <c r="J118" s="51">
        <v>6</v>
      </c>
      <c r="K118" s="51">
        <v>2013</v>
      </c>
      <c r="L118" s="22" t="s">
        <v>369</v>
      </c>
      <c r="M118" s="22">
        <v>3450350.72</v>
      </c>
      <c r="N118" s="31">
        <f t="shared" si="1"/>
        <v>2782540.9032258065</v>
      </c>
      <c r="O118" s="7"/>
      <c r="P118" s="7"/>
      <c r="Q118" s="7"/>
      <c r="R118" s="7"/>
      <c r="S118" s="7"/>
      <c r="T118" s="7"/>
      <c r="U118" s="34"/>
      <c r="V118" s="8"/>
      <c r="W118" s="8"/>
    </row>
    <row r="119" spans="1:23" ht="31.2">
      <c r="A119" s="18">
        <v>118</v>
      </c>
      <c r="B119" s="48">
        <v>118</v>
      </c>
      <c r="C119" s="69" t="s">
        <v>128</v>
      </c>
      <c r="D119" s="16"/>
      <c r="E119" s="15"/>
      <c r="F119" s="31" t="s">
        <v>1291</v>
      </c>
      <c r="G119" s="31"/>
      <c r="H119" s="31"/>
      <c r="I119" s="51">
        <v>17</v>
      </c>
      <c r="J119" s="51">
        <v>12</v>
      </c>
      <c r="K119" s="51">
        <v>2012</v>
      </c>
      <c r="L119" s="22" t="s">
        <v>369</v>
      </c>
      <c r="M119" s="22">
        <v>777639.44</v>
      </c>
      <c r="N119" s="31">
        <f t="shared" si="1"/>
        <v>627128.58064516122</v>
      </c>
      <c r="O119" s="7"/>
      <c r="P119" s="7"/>
      <c r="Q119" s="7"/>
      <c r="R119" s="7"/>
      <c r="S119" s="7"/>
      <c r="T119" s="7"/>
      <c r="U119" s="34"/>
      <c r="V119" s="8"/>
      <c r="W119" s="8"/>
    </row>
    <row r="120" spans="1:23">
      <c r="A120" s="23">
        <v>119</v>
      </c>
      <c r="B120" s="47">
        <v>119</v>
      </c>
      <c r="C120" s="69" t="s">
        <v>129</v>
      </c>
      <c r="D120" s="16"/>
      <c r="E120" s="15"/>
      <c r="F120" s="31" t="s">
        <v>1254</v>
      </c>
      <c r="G120" s="31"/>
      <c r="H120" s="31"/>
      <c r="I120" s="51">
        <v>13</v>
      </c>
      <c r="J120" s="51">
        <v>11</v>
      </c>
      <c r="K120" s="51">
        <v>2012</v>
      </c>
      <c r="L120" s="22" t="s">
        <v>369</v>
      </c>
      <c r="M120" s="22">
        <v>632521.16</v>
      </c>
      <c r="N120" s="31">
        <f t="shared" si="1"/>
        <v>510097.70967741939</v>
      </c>
      <c r="O120" s="7"/>
      <c r="P120" s="7"/>
      <c r="Q120" s="7"/>
      <c r="R120" s="7"/>
      <c r="S120" s="7"/>
      <c r="T120" s="7"/>
      <c r="U120" s="34"/>
      <c r="V120" s="8"/>
      <c r="W120" s="8"/>
    </row>
    <row r="121" spans="1:23">
      <c r="A121" s="18">
        <v>120</v>
      </c>
      <c r="B121" s="48">
        <v>120</v>
      </c>
      <c r="C121" s="69" t="s">
        <v>130</v>
      </c>
      <c r="D121" s="16"/>
      <c r="E121" s="15"/>
      <c r="F121" s="31" t="s">
        <v>1310</v>
      </c>
      <c r="G121" s="31"/>
      <c r="H121" s="31"/>
      <c r="I121" s="51">
        <v>19</v>
      </c>
      <c r="J121" s="51">
        <v>11</v>
      </c>
      <c r="K121" s="51">
        <v>2012</v>
      </c>
      <c r="L121" s="22" t="s">
        <v>369</v>
      </c>
      <c r="M121" s="22">
        <v>694329.79</v>
      </c>
      <c r="N121" s="31">
        <f t="shared" si="1"/>
        <v>559943.37903225806</v>
      </c>
      <c r="O121" s="7"/>
      <c r="P121" s="7"/>
      <c r="Q121" s="7"/>
      <c r="R121" s="7"/>
      <c r="S121" s="7"/>
      <c r="T121" s="7"/>
      <c r="U121" s="34"/>
      <c r="V121" s="8"/>
      <c r="W121" s="8"/>
    </row>
    <row r="122" spans="1:23">
      <c r="A122" s="23">
        <v>121</v>
      </c>
      <c r="B122" s="47">
        <v>121</v>
      </c>
      <c r="C122" s="69" t="s">
        <v>131</v>
      </c>
      <c r="D122" s="16"/>
      <c r="E122" s="15"/>
      <c r="F122" s="31">
        <v>2860.2</v>
      </c>
      <c r="G122" s="31">
        <v>3155.1</v>
      </c>
      <c r="H122" s="31">
        <v>8519</v>
      </c>
      <c r="I122" s="51">
        <v>28</v>
      </c>
      <c r="J122" s="51">
        <v>11</v>
      </c>
      <c r="K122" s="51">
        <v>2012</v>
      </c>
      <c r="L122" s="22" t="s">
        <v>369</v>
      </c>
      <c r="M122" s="22">
        <v>725504.19</v>
      </c>
      <c r="N122" s="31">
        <f t="shared" si="1"/>
        <v>585084.02419354836</v>
      </c>
      <c r="O122" s="7"/>
      <c r="P122" s="7"/>
      <c r="Q122" s="7"/>
      <c r="R122" s="7"/>
      <c r="S122" s="7"/>
      <c r="T122" s="7"/>
      <c r="U122" s="34"/>
      <c r="V122" s="8"/>
      <c r="W122" s="8"/>
    </row>
    <row r="123" spans="1:23">
      <c r="A123" s="18">
        <v>122</v>
      </c>
      <c r="B123" s="48">
        <v>122</v>
      </c>
      <c r="C123" s="69" t="s">
        <v>132</v>
      </c>
      <c r="D123" s="16"/>
      <c r="E123" s="15"/>
      <c r="F123" s="31" t="s">
        <v>1311</v>
      </c>
      <c r="G123" s="31"/>
      <c r="H123" s="31"/>
      <c r="I123" s="51">
        <v>19</v>
      </c>
      <c r="J123" s="51">
        <v>11</v>
      </c>
      <c r="K123" s="51">
        <v>2012</v>
      </c>
      <c r="L123" s="22" t="s">
        <v>369</v>
      </c>
      <c r="M123" s="22">
        <v>957009.39</v>
      </c>
      <c r="N123" s="31">
        <f t="shared" si="1"/>
        <v>771781.76612903224</v>
      </c>
      <c r="O123" s="7"/>
      <c r="P123" s="7"/>
      <c r="Q123" s="7"/>
      <c r="R123" s="7"/>
      <c r="S123" s="7"/>
      <c r="T123" s="7"/>
      <c r="U123" s="34"/>
      <c r="V123" s="8"/>
      <c r="W123" s="8"/>
    </row>
    <row r="124" spans="1:23">
      <c r="A124" s="23">
        <v>123</v>
      </c>
      <c r="B124" s="47">
        <v>123</v>
      </c>
      <c r="C124" s="69" t="s">
        <v>133</v>
      </c>
      <c r="D124" s="16"/>
      <c r="E124" s="15"/>
      <c r="F124" s="31" t="s">
        <v>1312</v>
      </c>
      <c r="G124" s="31"/>
      <c r="H124" s="31"/>
      <c r="I124" s="51">
        <v>19</v>
      </c>
      <c r="J124" s="51">
        <v>3</v>
      </c>
      <c r="K124" s="51">
        <v>2013</v>
      </c>
      <c r="L124" s="22" t="s">
        <v>369</v>
      </c>
      <c r="M124" s="22">
        <v>780344.29</v>
      </c>
      <c r="N124" s="31">
        <f t="shared" si="1"/>
        <v>629309.91129032266</v>
      </c>
      <c r="O124" s="7"/>
      <c r="P124" s="7"/>
      <c r="Q124" s="7"/>
      <c r="R124" s="7"/>
      <c r="S124" s="7"/>
      <c r="T124" s="7"/>
      <c r="U124" s="34"/>
      <c r="V124" s="8"/>
      <c r="W124" s="8"/>
    </row>
    <row r="125" spans="1:23">
      <c r="A125" s="18">
        <v>124</v>
      </c>
      <c r="B125" s="48">
        <v>124</v>
      </c>
      <c r="C125" s="69" t="s">
        <v>134</v>
      </c>
      <c r="D125" s="16"/>
      <c r="E125" s="15"/>
      <c r="F125" s="31" t="s">
        <v>1313</v>
      </c>
      <c r="G125" s="31"/>
      <c r="H125" s="31"/>
      <c r="I125" s="51">
        <v>16</v>
      </c>
      <c r="J125" s="51">
        <v>5</v>
      </c>
      <c r="K125" s="51">
        <v>2013</v>
      </c>
      <c r="L125" s="22" t="s">
        <v>369</v>
      </c>
      <c r="M125" s="22">
        <v>780402.13</v>
      </c>
      <c r="N125" s="31">
        <f t="shared" si="1"/>
        <v>629356.55645161297</v>
      </c>
      <c r="O125" s="7"/>
      <c r="P125" s="7"/>
      <c r="Q125" s="7"/>
      <c r="R125" s="7"/>
      <c r="S125" s="7"/>
      <c r="T125" s="7"/>
      <c r="U125" s="34"/>
      <c r="V125" s="8"/>
      <c r="W125" s="8"/>
    </row>
    <row r="126" spans="1:23">
      <c r="A126" s="23">
        <v>125</v>
      </c>
      <c r="B126" s="47">
        <v>125</v>
      </c>
      <c r="C126" s="69" t="s">
        <v>135</v>
      </c>
      <c r="D126" s="16"/>
      <c r="E126" s="15"/>
      <c r="F126" s="31" t="s">
        <v>1314</v>
      </c>
      <c r="G126" s="31"/>
      <c r="H126" s="31"/>
      <c r="I126" s="51">
        <v>14</v>
      </c>
      <c r="J126" s="51">
        <v>11</v>
      </c>
      <c r="K126" s="51">
        <v>2012</v>
      </c>
      <c r="L126" s="22" t="s">
        <v>369</v>
      </c>
      <c r="M126" s="22">
        <v>1429114.93</v>
      </c>
      <c r="N126" s="31">
        <f t="shared" si="1"/>
        <v>1152512.0403225806</v>
      </c>
      <c r="O126" s="7"/>
      <c r="P126" s="7"/>
      <c r="Q126" s="7"/>
      <c r="R126" s="7"/>
      <c r="S126" s="7"/>
      <c r="T126" s="7"/>
      <c r="U126" s="34"/>
      <c r="V126" s="8"/>
      <c r="W126" s="8"/>
    </row>
    <row r="127" spans="1:23">
      <c r="A127" s="18">
        <v>126</v>
      </c>
      <c r="B127" s="48">
        <v>126</v>
      </c>
      <c r="C127" s="69" t="s">
        <v>136</v>
      </c>
      <c r="D127" s="16"/>
      <c r="E127" s="15"/>
      <c r="F127" s="31" t="s">
        <v>1315</v>
      </c>
      <c r="G127" s="31"/>
      <c r="H127" s="31"/>
      <c r="I127" s="51">
        <v>20</v>
      </c>
      <c r="J127" s="51">
        <v>11</v>
      </c>
      <c r="K127" s="51">
        <v>2012</v>
      </c>
      <c r="L127" s="22" t="s">
        <v>369</v>
      </c>
      <c r="M127" s="22">
        <v>2002269.42</v>
      </c>
      <c r="N127" s="31">
        <f t="shared" si="1"/>
        <v>1614733.4032258063</v>
      </c>
      <c r="O127" s="7"/>
      <c r="P127" s="7"/>
      <c r="Q127" s="7"/>
      <c r="R127" s="7"/>
      <c r="S127" s="7"/>
      <c r="T127" s="7"/>
      <c r="U127" s="34"/>
      <c r="V127" s="8"/>
      <c r="W127" s="8"/>
    </row>
    <row r="128" spans="1:23">
      <c r="A128" s="23">
        <v>127</v>
      </c>
      <c r="B128" s="47">
        <v>127</v>
      </c>
      <c r="C128" s="69" t="s">
        <v>137</v>
      </c>
      <c r="D128" s="16"/>
      <c r="E128" s="15"/>
      <c r="F128" s="31" t="s">
        <v>1316</v>
      </c>
      <c r="G128" s="31"/>
      <c r="H128" s="31"/>
      <c r="I128" s="51">
        <v>19</v>
      </c>
      <c r="J128" s="51">
        <v>11</v>
      </c>
      <c r="K128" s="51">
        <v>2012</v>
      </c>
      <c r="L128" s="22" t="s">
        <v>369</v>
      </c>
      <c r="M128" s="22">
        <v>1720972.76</v>
      </c>
      <c r="N128" s="31">
        <f t="shared" si="1"/>
        <v>1387881.2580645161</v>
      </c>
      <c r="O128" s="7"/>
      <c r="P128" s="7"/>
      <c r="Q128" s="7"/>
      <c r="R128" s="7"/>
      <c r="S128" s="7"/>
      <c r="T128" s="7"/>
      <c r="U128" s="34"/>
      <c r="V128" s="8"/>
      <c r="W128" s="8"/>
    </row>
    <row r="129" spans="1:23">
      <c r="A129" s="18">
        <v>128</v>
      </c>
      <c r="B129" s="48">
        <v>128</v>
      </c>
      <c r="C129" s="69" t="s">
        <v>138</v>
      </c>
      <c r="D129" s="16"/>
      <c r="E129" s="15"/>
      <c r="F129" s="31" t="s">
        <v>1317</v>
      </c>
      <c r="G129" s="31"/>
      <c r="H129" s="31"/>
      <c r="I129" s="51">
        <v>18</v>
      </c>
      <c r="J129" s="51">
        <v>3</v>
      </c>
      <c r="K129" s="51">
        <v>2013</v>
      </c>
      <c r="L129" s="22" t="s">
        <v>369</v>
      </c>
      <c r="M129" s="22">
        <v>1461304.67</v>
      </c>
      <c r="N129" s="31">
        <f t="shared" si="1"/>
        <v>1178471.5080645161</v>
      </c>
      <c r="O129" s="7"/>
      <c r="P129" s="7"/>
      <c r="Q129" s="7"/>
      <c r="R129" s="7"/>
      <c r="S129" s="7"/>
      <c r="T129" s="7"/>
      <c r="U129" s="34"/>
      <c r="V129" s="8"/>
      <c r="W129" s="8"/>
    </row>
    <row r="130" spans="1:23">
      <c r="A130" s="23">
        <v>129</v>
      </c>
      <c r="B130" s="47">
        <v>129</v>
      </c>
      <c r="C130" s="69" t="s">
        <v>139</v>
      </c>
      <c r="D130" s="16"/>
      <c r="E130" s="15"/>
      <c r="F130" s="31" t="s">
        <v>1318</v>
      </c>
      <c r="G130" s="31"/>
      <c r="H130" s="31"/>
      <c r="I130" s="51">
        <v>18</v>
      </c>
      <c r="J130" s="51">
        <v>4</v>
      </c>
      <c r="K130" s="51">
        <v>2013</v>
      </c>
      <c r="L130" s="22" t="s">
        <v>369</v>
      </c>
      <c r="M130" s="22">
        <v>2008423.52</v>
      </c>
      <c r="N130" s="31">
        <f t="shared" ref="N130:N193" si="2">M130/1.24</f>
        <v>1619696.3870967743</v>
      </c>
      <c r="O130" s="7"/>
      <c r="P130" s="7"/>
      <c r="Q130" s="7"/>
      <c r="R130" s="7"/>
      <c r="S130" s="7"/>
      <c r="T130" s="7"/>
      <c r="U130" s="34"/>
      <c r="V130" s="8"/>
      <c r="W130" s="8"/>
    </row>
    <row r="131" spans="1:23">
      <c r="A131" s="18">
        <v>130</v>
      </c>
      <c r="B131" s="48">
        <v>130</v>
      </c>
      <c r="C131" s="69" t="s">
        <v>140</v>
      </c>
      <c r="D131" s="16"/>
      <c r="E131" s="15"/>
      <c r="F131" s="31" t="s">
        <v>1319</v>
      </c>
      <c r="G131" s="31"/>
      <c r="H131" s="31"/>
      <c r="I131" s="51">
        <v>16</v>
      </c>
      <c r="J131" s="51">
        <v>5</v>
      </c>
      <c r="K131" s="51">
        <v>2013</v>
      </c>
      <c r="L131" s="22" t="s">
        <v>369</v>
      </c>
      <c r="M131" s="22">
        <v>889200.96</v>
      </c>
      <c r="N131" s="31">
        <f t="shared" si="2"/>
        <v>717097.54838709673</v>
      </c>
      <c r="O131" s="7"/>
      <c r="P131" s="7"/>
      <c r="Q131" s="7"/>
      <c r="R131" s="7"/>
      <c r="S131" s="7"/>
      <c r="T131" s="7"/>
      <c r="U131" s="34"/>
      <c r="V131" s="8"/>
      <c r="W131" s="8"/>
    </row>
    <row r="132" spans="1:23">
      <c r="A132" s="23">
        <v>131</v>
      </c>
      <c r="B132" s="47">
        <v>131</v>
      </c>
      <c r="C132" s="69" t="s">
        <v>141</v>
      </c>
      <c r="D132" s="16"/>
      <c r="E132" s="15"/>
      <c r="F132" s="31" t="s">
        <v>1320</v>
      </c>
      <c r="G132" s="31"/>
      <c r="H132" s="31"/>
      <c r="I132" s="51">
        <v>15</v>
      </c>
      <c r="J132" s="51">
        <v>4</v>
      </c>
      <c r="K132" s="51">
        <v>2013</v>
      </c>
      <c r="L132" s="22" t="s">
        <v>369</v>
      </c>
      <c r="M132" s="22">
        <v>642634.23999999999</v>
      </c>
      <c r="N132" s="31">
        <f t="shared" si="2"/>
        <v>518253.41935483873</v>
      </c>
      <c r="O132" s="7"/>
      <c r="P132" s="7"/>
      <c r="Q132" s="7"/>
      <c r="R132" s="7"/>
      <c r="S132" s="7"/>
      <c r="T132" s="7"/>
      <c r="U132" s="34"/>
      <c r="V132" s="8"/>
      <c r="W132" s="8"/>
    </row>
    <row r="133" spans="1:23">
      <c r="A133" s="18">
        <v>132</v>
      </c>
      <c r="B133" s="48">
        <v>132</v>
      </c>
      <c r="C133" s="69" t="s">
        <v>142</v>
      </c>
      <c r="D133" s="16"/>
      <c r="E133" s="15"/>
      <c r="F133" s="31" t="s">
        <v>1321</v>
      </c>
      <c r="G133" s="31"/>
      <c r="H133" s="31"/>
      <c r="I133" s="51">
        <v>20</v>
      </c>
      <c r="J133" s="51">
        <v>10</v>
      </c>
      <c r="K133" s="51">
        <v>2014</v>
      </c>
      <c r="L133" s="22" t="s">
        <v>369</v>
      </c>
      <c r="M133" s="22">
        <v>354256.48</v>
      </c>
      <c r="N133" s="31">
        <f t="shared" si="2"/>
        <v>285690.70967741933</v>
      </c>
      <c r="O133" s="7"/>
      <c r="P133" s="7"/>
      <c r="Q133" s="7"/>
      <c r="R133" s="7"/>
      <c r="S133" s="7"/>
      <c r="T133" s="7"/>
      <c r="U133" s="34"/>
      <c r="V133" s="8"/>
      <c r="W133" s="8"/>
    </row>
    <row r="134" spans="1:23">
      <c r="A134" s="23">
        <v>133</v>
      </c>
      <c r="B134" s="47">
        <v>133</v>
      </c>
      <c r="C134" s="69" t="s">
        <v>143</v>
      </c>
      <c r="D134" s="16"/>
      <c r="E134" s="15"/>
      <c r="F134" s="31" t="s">
        <v>1322</v>
      </c>
      <c r="G134" s="31"/>
      <c r="H134" s="31"/>
      <c r="I134" s="51">
        <v>20</v>
      </c>
      <c r="J134" s="51">
        <v>10</v>
      </c>
      <c r="K134" s="51">
        <v>2014</v>
      </c>
      <c r="L134" s="22" t="s">
        <v>369</v>
      </c>
      <c r="M134" s="22">
        <v>649629.43999999994</v>
      </c>
      <c r="N134" s="31">
        <f t="shared" si="2"/>
        <v>523894.70967741933</v>
      </c>
      <c r="O134" s="7"/>
      <c r="P134" s="7"/>
      <c r="Q134" s="7"/>
      <c r="R134" s="7"/>
      <c r="S134" s="7"/>
      <c r="T134" s="7"/>
      <c r="U134" s="34"/>
      <c r="V134" s="8"/>
      <c r="W134" s="8"/>
    </row>
    <row r="135" spans="1:23">
      <c r="A135" s="18">
        <v>134</v>
      </c>
      <c r="B135" s="48">
        <v>134</v>
      </c>
      <c r="C135" s="69" t="s">
        <v>144</v>
      </c>
      <c r="D135" s="16"/>
      <c r="E135" s="15"/>
      <c r="F135" s="31" t="s">
        <v>1323</v>
      </c>
      <c r="G135" s="31"/>
      <c r="H135" s="31"/>
      <c r="I135" s="51">
        <v>21</v>
      </c>
      <c r="J135" s="51">
        <v>11</v>
      </c>
      <c r="K135" s="51">
        <v>2013</v>
      </c>
      <c r="L135" s="22" t="s">
        <v>369</v>
      </c>
      <c r="M135" s="22">
        <v>682568.13</v>
      </c>
      <c r="N135" s="31">
        <f t="shared" si="2"/>
        <v>550458.16935483867</v>
      </c>
      <c r="O135" s="7"/>
      <c r="P135" s="7"/>
      <c r="Q135" s="7"/>
      <c r="R135" s="7"/>
      <c r="S135" s="7"/>
      <c r="T135" s="7"/>
      <c r="U135" s="34"/>
      <c r="V135" s="8"/>
      <c r="W135" s="8"/>
    </row>
    <row r="136" spans="1:23">
      <c r="A136" s="23">
        <v>135</v>
      </c>
      <c r="B136" s="47">
        <v>135</v>
      </c>
      <c r="C136" s="71" t="s">
        <v>145</v>
      </c>
      <c r="D136" s="16"/>
      <c r="E136" s="15"/>
      <c r="F136" s="31" t="s">
        <v>1324</v>
      </c>
      <c r="G136" s="31"/>
      <c r="H136" s="31"/>
      <c r="I136" s="51">
        <v>14</v>
      </c>
      <c r="J136" s="51">
        <v>11</v>
      </c>
      <c r="K136" s="51">
        <v>2012</v>
      </c>
      <c r="L136" s="22" t="s">
        <v>369</v>
      </c>
      <c r="M136" s="22">
        <v>553109.49</v>
      </c>
      <c r="N136" s="31">
        <f t="shared" si="2"/>
        <v>446056.04032258067</v>
      </c>
      <c r="O136" s="7"/>
      <c r="P136" s="7"/>
      <c r="Q136" s="7"/>
      <c r="R136" s="7"/>
      <c r="S136" s="7"/>
      <c r="T136" s="7"/>
      <c r="U136" s="34"/>
      <c r="V136" s="8"/>
      <c r="W136" s="8"/>
    </row>
    <row r="137" spans="1:23">
      <c r="A137" s="18">
        <v>136</v>
      </c>
      <c r="B137" s="48">
        <v>136</v>
      </c>
      <c r="C137" s="69" t="s">
        <v>146</v>
      </c>
      <c r="D137" s="16"/>
      <c r="E137" s="15"/>
      <c r="F137" s="31" t="s">
        <v>1325</v>
      </c>
      <c r="G137" s="31"/>
      <c r="H137" s="31"/>
      <c r="I137" s="51">
        <v>20</v>
      </c>
      <c r="J137" s="51">
        <v>12</v>
      </c>
      <c r="K137" s="51">
        <v>2012</v>
      </c>
      <c r="L137" s="22" t="s">
        <v>369</v>
      </c>
      <c r="M137" s="22">
        <v>920454.87679999997</v>
      </c>
      <c r="N137" s="31">
        <f t="shared" si="2"/>
        <v>742302.32</v>
      </c>
      <c r="O137" s="7"/>
      <c r="P137" s="7"/>
      <c r="Q137" s="7"/>
      <c r="R137" s="7"/>
      <c r="S137" s="7"/>
      <c r="T137" s="7"/>
      <c r="U137" s="34"/>
      <c r="V137" s="8"/>
      <c r="W137" s="8"/>
    </row>
    <row r="138" spans="1:23">
      <c r="A138" s="23">
        <v>137</v>
      </c>
      <c r="B138" s="47">
        <v>137</v>
      </c>
      <c r="C138" s="69" t="s">
        <v>147</v>
      </c>
      <c r="D138" s="16"/>
      <c r="E138" s="15"/>
      <c r="F138" s="31" t="s">
        <v>1326</v>
      </c>
      <c r="G138" s="31"/>
      <c r="H138" s="31"/>
      <c r="I138" s="51">
        <v>12</v>
      </c>
      <c r="J138" s="51">
        <v>11</v>
      </c>
      <c r="K138" s="51">
        <v>2012</v>
      </c>
      <c r="L138" s="22" t="s">
        <v>369</v>
      </c>
      <c r="M138" s="22">
        <v>2479182.9764</v>
      </c>
      <c r="N138" s="31">
        <f t="shared" si="2"/>
        <v>1999341.11</v>
      </c>
      <c r="O138" s="7"/>
      <c r="P138" s="7"/>
      <c r="Q138" s="7"/>
      <c r="R138" s="7"/>
      <c r="S138" s="7"/>
      <c r="T138" s="7"/>
      <c r="U138" s="34"/>
      <c r="V138" s="8"/>
      <c r="W138" s="8"/>
    </row>
    <row r="139" spans="1:23">
      <c r="A139" s="18">
        <v>138</v>
      </c>
      <c r="B139" s="48">
        <v>138</v>
      </c>
      <c r="C139" s="69" t="s">
        <v>148</v>
      </c>
      <c r="D139" s="16"/>
      <c r="E139" s="15"/>
      <c r="F139" s="31" t="s">
        <v>1327</v>
      </c>
      <c r="G139" s="31"/>
      <c r="H139" s="31"/>
      <c r="I139" s="51">
        <v>19</v>
      </c>
      <c r="J139" s="51">
        <v>12</v>
      </c>
      <c r="K139" s="51">
        <v>2012</v>
      </c>
      <c r="L139" s="22" t="s">
        <v>369</v>
      </c>
      <c r="M139" s="22">
        <v>859825.80839999998</v>
      </c>
      <c r="N139" s="31">
        <f t="shared" si="2"/>
        <v>693407.91</v>
      </c>
      <c r="O139" s="7"/>
      <c r="P139" s="7"/>
      <c r="Q139" s="7"/>
      <c r="R139" s="7"/>
      <c r="S139" s="7"/>
      <c r="T139" s="7"/>
      <c r="U139" s="34"/>
      <c r="V139" s="8"/>
      <c r="W139" s="8"/>
    </row>
    <row r="140" spans="1:23">
      <c r="A140" s="23">
        <v>139</v>
      </c>
      <c r="B140" s="47">
        <v>139</v>
      </c>
      <c r="C140" s="69" t="s">
        <v>149</v>
      </c>
      <c r="D140" s="16"/>
      <c r="E140" s="15"/>
      <c r="F140" s="31" t="s">
        <v>1328</v>
      </c>
      <c r="G140" s="31"/>
      <c r="H140" s="31"/>
      <c r="I140" s="51">
        <v>8</v>
      </c>
      <c r="J140" s="51">
        <v>10</v>
      </c>
      <c r="K140" s="51">
        <v>2012</v>
      </c>
      <c r="L140" s="22" t="s">
        <v>369</v>
      </c>
      <c r="M140" s="22">
        <v>839213.52399999998</v>
      </c>
      <c r="N140" s="31">
        <f t="shared" si="2"/>
        <v>676785.1</v>
      </c>
      <c r="O140" s="7"/>
      <c r="P140" s="7"/>
      <c r="Q140" s="7"/>
      <c r="R140" s="7"/>
      <c r="S140" s="7"/>
      <c r="T140" s="7"/>
      <c r="U140" s="34"/>
      <c r="V140" s="8"/>
      <c r="W140" s="8"/>
    </row>
    <row r="141" spans="1:23">
      <c r="A141" s="18">
        <v>140</v>
      </c>
      <c r="B141" s="48">
        <v>140</v>
      </c>
      <c r="C141" s="69" t="s">
        <v>150</v>
      </c>
      <c r="D141" s="16"/>
      <c r="E141" s="15"/>
      <c r="F141" s="31" t="s">
        <v>1329</v>
      </c>
      <c r="G141" s="31"/>
      <c r="H141" s="31"/>
      <c r="I141" s="51">
        <v>17</v>
      </c>
      <c r="J141" s="51">
        <v>4</v>
      </c>
      <c r="K141" s="51">
        <v>2013</v>
      </c>
      <c r="L141" s="22" t="s">
        <v>369</v>
      </c>
      <c r="M141" s="22">
        <v>855399.7</v>
      </c>
      <c r="N141" s="31">
        <f t="shared" si="2"/>
        <v>689838.4677419354</v>
      </c>
      <c r="O141" s="7"/>
      <c r="P141" s="7"/>
      <c r="Q141" s="7"/>
      <c r="R141" s="7"/>
      <c r="S141" s="7"/>
      <c r="T141" s="7"/>
      <c r="U141" s="34"/>
      <c r="V141" s="8"/>
      <c r="W141" s="8"/>
    </row>
    <row r="142" spans="1:23">
      <c r="A142" s="23">
        <v>141</v>
      </c>
      <c r="B142" s="47">
        <v>141</v>
      </c>
      <c r="C142" s="69" t="s">
        <v>151</v>
      </c>
      <c r="D142" s="16"/>
      <c r="E142" s="15"/>
      <c r="F142" s="31" t="s">
        <v>1330</v>
      </c>
      <c r="G142" s="31"/>
      <c r="H142" s="31"/>
      <c r="I142" s="51">
        <v>8</v>
      </c>
      <c r="J142" s="51">
        <v>11</v>
      </c>
      <c r="K142" s="51">
        <v>2013</v>
      </c>
      <c r="L142" s="22" t="s">
        <v>369</v>
      </c>
      <c r="M142" s="22">
        <v>897952.92</v>
      </c>
      <c r="N142" s="31">
        <f t="shared" si="2"/>
        <v>724155.58064516133</v>
      </c>
      <c r="O142" s="7"/>
      <c r="P142" s="7"/>
      <c r="Q142" s="7"/>
      <c r="R142" s="7"/>
      <c r="S142" s="7"/>
      <c r="T142" s="7"/>
      <c r="U142" s="34"/>
      <c r="V142" s="8"/>
      <c r="W142" s="8"/>
    </row>
    <row r="143" spans="1:23">
      <c r="A143" s="18">
        <v>142</v>
      </c>
      <c r="B143" s="48">
        <v>142</v>
      </c>
      <c r="C143" s="69" t="s">
        <v>152</v>
      </c>
      <c r="D143" s="16"/>
      <c r="E143" s="15"/>
      <c r="F143" s="31" t="s">
        <v>1331</v>
      </c>
      <c r="G143" s="31"/>
      <c r="H143" s="31"/>
      <c r="I143" s="51">
        <v>8</v>
      </c>
      <c r="J143" s="51">
        <v>11</v>
      </c>
      <c r="K143" s="51">
        <v>2013</v>
      </c>
      <c r="L143" s="22" t="s">
        <v>369</v>
      </c>
      <c r="M143" s="22">
        <v>896611.06</v>
      </c>
      <c r="N143" s="31">
        <f t="shared" si="2"/>
        <v>723073.43548387103</v>
      </c>
      <c r="O143" s="7"/>
      <c r="P143" s="7"/>
      <c r="Q143" s="7"/>
      <c r="R143" s="7"/>
      <c r="S143" s="7"/>
      <c r="T143" s="7"/>
      <c r="U143" s="34"/>
      <c r="V143" s="8"/>
      <c r="W143" s="8"/>
    </row>
    <row r="144" spans="1:23">
      <c r="A144" s="23">
        <v>143</v>
      </c>
      <c r="B144" s="47">
        <v>143</v>
      </c>
      <c r="C144" s="69" t="s">
        <v>153</v>
      </c>
      <c r="D144" s="16"/>
      <c r="E144" s="15"/>
      <c r="F144" s="31" t="s">
        <v>1332</v>
      </c>
      <c r="G144" s="31"/>
      <c r="H144" s="31"/>
      <c r="I144" s="51">
        <v>8</v>
      </c>
      <c r="J144" s="51">
        <v>11</v>
      </c>
      <c r="K144" s="51">
        <v>2013</v>
      </c>
      <c r="L144" s="22" t="s">
        <v>369</v>
      </c>
      <c r="M144" s="22">
        <v>721522.36</v>
      </c>
      <c r="N144" s="31">
        <f t="shared" si="2"/>
        <v>581872.87096774194</v>
      </c>
      <c r="O144" s="7"/>
      <c r="P144" s="7"/>
      <c r="Q144" s="7"/>
      <c r="R144" s="7"/>
      <c r="S144" s="7"/>
      <c r="T144" s="7"/>
      <c r="U144" s="34"/>
      <c r="V144" s="8"/>
      <c r="W144" s="8"/>
    </row>
    <row r="145" spans="1:23">
      <c r="A145" s="18">
        <v>144</v>
      </c>
      <c r="B145" s="48">
        <v>144</v>
      </c>
      <c r="C145" s="69" t="s">
        <v>154</v>
      </c>
      <c r="D145" s="16"/>
      <c r="E145" s="15"/>
      <c r="F145" s="31" t="s">
        <v>1333</v>
      </c>
      <c r="G145" s="31"/>
      <c r="H145" s="31"/>
      <c r="I145" s="51">
        <v>13</v>
      </c>
      <c r="J145" s="51">
        <v>12</v>
      </c>
      <c r="K145" s="51">
        <v>2013</v>
      </c>
      <c r="L145" s="22" t="s">
        <v>369</v>
      </c>
      <c r="M145" s="22">
        <v>631947.49</v>
      </c>
      <c r="N145" s="31">
        <f t="shared" si="2"/>
        <v>509635.07258064515</v>
      </c>
      <c r="O145" s="7"/>
      <c r="P145" s="7"/>
      <c r="Q145" s="7"/>
      <c r="R145" s="7"/>
      <c r="S145" s="7"/>
      <c r="T145" s="7"/>
      <c r="U145" s="34"/>
      <c r="V145" s="8"/>
      <c r="W145" s="8"/>
    </row>
    <row r="146" spans="1:23">
      <c r="A146" s="23">
        <v>145</v>
      </c>
      <c r="B146" s="47">
        <v>145</v>
      </c>
      <c r="C146" s="69" t="s">
        <v>155</v>
      </c>
      <c r="D146" s="16"/>
      <c r="E146" s="15"/>
      <c r="F146" s="31" t="s">
        <v>1293</v>
      </c>
      <c r="G146" s="31"/>
      <c r="H146" s="31"/>
      <c r="I146" s="51">
        <v>17</v>
      </c>
      <c r="J146" s="51">
        <v>10</v>
      </c>
      <c r="K146" s="51">
        <v>2012</v>
      </c>
      <c r="L146" s="22" t="s">
        <v>369</v>
      </c>
      <c r="M146" s="22">
        <v>866968.74</v>
      </c>
      <c r="N146" s="31">
        <f t="shared" si="2"/>
        <v>699168.33870967745</v>
      </c>
      <c r="O146" s="7"/>
      <c r="P146" s="7"/>
      <c r="Q146" s="7"/>
      <c r="R146" s="7"/>
      <c r="S146" s="7"/>
      <c r="T146" s="7"/>
      <c r="U146" s="34"/>
      <c r="V146" s="8"/>
      <c r="W146" s="8"/>
    </row>
    <row r="147" spans="1:23">
      <c r="A147" s="18">
        <v>146</v>
      </c>
      <c r="B147" s="48">
        <v>146</v>
      </c>
      <c r="C147" s="69" t="s">
        <v>156</v>
      </c>
      <c r="D147" s="16"/>
      <c r="E147" s="15"/>
      <c r="F147" s="31" t="s">
        <v>1237</v>
      </c>
      <c r="G147" s="31"/>
      <c r="H147" s="31"/>
      <c r="I147" s="51">
        <v>8</v>
      </c>
      <c r="J147" s="51">
        <v>10</v>
      </c>
      <c r="K147" s="51">
        <v>2012</v>
      </c>
      <c r="L147" s="22" t="s">
        <v>369</v>
      </c>
      <c r="M147" s="22">
        <v>559976.22519999999</v>
      </c>
      <c r="N147" s="31">
        <f t="shared" si="2"/>
        <v>451593.73</v>
      </c>
      <c r="O147" s="7"/>
      <c r="P147" s="7"/>
      <c r="Q147" s="7"/>
      <c r="R147" s="7"/>
      <c r="S147" s="7"/>
      <c r="T147" s="7"/>
      <c r="U147" s="34"/>
      <c r="V147" s="8"/>
      <c r="W147" s="8"/>
    </row>
    <row r="148" spans="1:23">
      <c r="A148" s="23">
        <v>147</v>
      </c>
      <c r="B148" s="47">
        <v>147</v>
      </c>
      <c r="C148" s="69" t="s">
        <v>157</v>
      </c>
      <c r="D148" s="16"/>
      <c r="E148" s="15"/>
      <c r="F148" s="31" t="s">
        <v>1334</v>
      </c>
      <c r="G148" s="31"/>
      <c r="H148" s="31"/>
      <c r="I148" s="51">
        <v>25</v>
      </c>
      <c r="J148" s="51">
        <v>10</v>
      </c>
      <c r="K148" s="51">
        <v>2012</v>
      </c>
      <c r="L148" s="22" t="s">
        <v>369</v>
      </c>
      <c r="M148" s="22">
        <v>965548.53080000007</v>
      </c>
      <c r="N148" s="31">
        <f t="shared" si="2"/>
        <v>778668.17</v>
      </c>
      <c r="O148" s="7"/>
      <c r="P148" s="7"/>
      <c r="Q148" s="7"/>
      <c r="R148" s="7"/>
      <c r="S148" s="7"/>
      <c r="T148" s="7"/>
      <c r="U148" s="34"/>
      <c r="V148" s="8"/>
      <c r="W148" s="8"/>
    </row>
    <row r="149" spans="1:23">
      <c r="A149" s="18">
        <v>148</v>
      </c>
      <c r="B149" s="48">
        <v>148</v>
      </c>
      <c r="C149" s="69" t="s">
        <v>158</v>
      </c>
      <c r="D149" s="16"/>
      <c r="E149" s="15"/>
      <c r="F149" s="31" t="s">
        <v>1294</v>
      </c>
      <c r="G149" s="31"/>
      <c r="H149" s="31"/>
      <c r="I149" s="51">
        <v>9</v>
      </c>
      <c r="J149" s="51">
        <v>10</v>
      </c>
      <c r="K149" s="51">
        <v>2012</v>
      </c>
      <c r="L149" s="22" t="s">
        <v>369</v>
      </c>
      <c r="M149" s="22">
        <v>149162.87359999999</v>
      </c>
      <c r="N149" s="31">
        <f t="shared" si="2"/>
        <v>120292.64</v>
      </c>
      <c r="O149" s="7"/>
      <c r="P149" s="7"/>
      <c r="Q149" s="7"/>
      <c r="R149" s="7"/>
      <c r="S149" s="7"/>
      <c r="T149" s="7"/>
      <c r="U149" s="34"/>
      <c r="V149" s="8"/>
      <c r="W149" s="8"/>
    </row>
    <row r="150" spans="1:23">
      <c r="A150" s="23">
        <v>149</v>
      </c>
      <c r="B150" s="47">
        <v>149</v>
      </c>
      <c r="C150" s="69" t="s">
        <v>159</v>
      </c>
      <c r="D150" s="16"/>
      <c r="E150" s="15"/>
      <c r="F150" s="31" t="s">
        <v>1294</v>
      </c>
      <c r="G150" s="31"/>
      <c r="H150" s="31"/>
      <c r="I150" s="51">
        <v>9</v>
      </c>
      <c r="J150" s="51">
        <v>10</v>
      </c>
      <c r="K150" s="51">
        <v>2012</v>
      </c>
      <c r="L150" s="22" t="s">
        <v>369</v>
      </c>
      <c r="M150" s="22">
        <v>185433.29520000002</v>
      </c>
      <c r="N150" s="31">
        <f t="shared" si="2"/>
        <v>149542.98000000001</v>
      </c>
      <c r="O150" s="7"/>
      <c r="P150" s="7"/>
      <c r="Q150" s="7"/>
      <c r="R150" s="7"/>
      <c r="S150" s="7"/>
      <c r="T150" s="7"/>
      <c r="U150" s="34"/>
      <c r="V150" s="8"/>
      <c r="W150" s="8"/>
    </row>
    <row r="151" spans="1:23">
      <c r="A151" s="18">
        <v>150</v>
      </c>
      <c r="B151" s="48">
        <v>150</v>
      </c>
      <c r="C151" s="69" t="s">
        <v>160</v>
      </c>
      <c r="D151" s="16"/>
      <c r="E151" s="15"/>
      <c r="F151" s="31" t="s">
        <v>1294</v>
      </c>
      <c r="G151" s="31"/>
      <c r="H151" s="31"/>
      <c r="I151" s="51">
        <v>9</v>
      </c>
      <c r="J151" s="51">
        <v>10</v>
      </c>
      <c r="K151" s="51">
        <v>2012</v>
      </c>
      <c r="L151" s="22" t="s">
        <v>369</v>
      </c>
      <c r="M151" s="22">
        <v>214005.73479999998</v>
      </c>
      <c r="N151" s="31">
        <f t="shared" si="2"/>
        <v>172585.27</v>
      </c>
      <c r="O151" s="7"/>
      <c r="P151" s="7"/>
      <c r="Q151" s="7"/>
      <c r="R151" s="7"/>
      <c r="S151" s="7"/>
      <c r="T151" s="7"/>
      <c r="U151" s="34"/>
      <c r="V151" s="8"/>
      <c r="W151" s="8"/>
    </row>
    <row r="152" spans="1:23">
      <c r="A152" s="23">
        <v>151</v>
      </c>
      <c r="B152" s="47">
        <v>151</v>
      </c>
      <c r="C152" s="69" t="s">
        <v>161</v>
      </c>
      <c r="D152" s="16"/>
      <c r="E152" s="15"/>
      <c r="F152" s="31" t="s">
        <v>1335</v>
      </c>
      <c r="G152" s="31"/>
      <c r="H152" s="31"/>
      <c r="I152" s="51">
        <v>17</v>
      </c>
      <c r="J152" s="51">
        <v>10</v>
      </c>
      <c r="K152" s="51">
        <v>2012</v>
      </c>
      <c r="L152" s="22" t="s">
        <v>369</v>
      </c>
      <c r="M152" s="22">
        <v>845744.62879999995</v>
      </c>
      <c r="N152" s="31">
        <f t="shared" si="2"/>
        <v>682052.12</v>
      </c>
      <c r="O152" s="7"/>
      <c r="P152" s="7"/>
      <c r="Q152" s="7"/>
      <c r="R152" s="7"/>
      <c r="S152" s="7"/>
      <c r="T152" s="7"/>
      <c r="U152" s="34"/>
      <c r="V152" s="8"/>
      <c r="W152" s="8"/>
    </row>
    <row r="153" spans="1:23">
      <c r="A153" s="18">
        <v>152</v>
      </c>
      <c r="B153" s="48">
        <v>152</v>
      </c>
      <c r="C153" s="69" t="s">
        <v>162</v>
      </c>
      <c r="D153" s="16"/>
      <c r="E153" s="15"/>
      <c r="F153" s="31" t="s">
        <v>1336</v>
      </c>
      <c r="G153" s="31"/>
      <c r="H153" s="31"/>
      <c r="I153" s="51">
        <v>31</v>
      </c>
      <c r="J153" s="51">
        <v>10</v>
      </c>
      <c r="K153" s="51">
        <v>2012</v>
      </c>
      <c r="L153" s="22" t="s">
        <v>369</v>
      </c>
      <c r="M153" s="22">
        <v>881007.07919999992</v>
      </c>
      <c r="N153" s="31">
        <f t="shared" si="2"/>
        <v>710489.58</v>
      </c>
      <c r="O153" s="7"/>
      <c r="P153" s="7"/>
      <c r="Q153" s="7"/>
      <c r="R153" s="7"/>
      <c r="S153" s="7"/>
      <c r="T153" s="7"/>
      <c r="U153" s="34"/>
      <c r="V153" s="8"/>
      <c r="W153" s="8"/>
    </row>
    <row r="154" spans="1:23">
      <c r="A154" s="23">
        <v>153</v>
      </c>
      <c r="B154" s="47">
        <v>153</v>
      </c>
      <c r="C154" s="69" t="s">
        <v>163</v>
      </c>
      <c r="D154" s="16"/>
      <c r="E154" s="15"/>
      <c r="F154" s="31" t="s">
        <v>1337</v>
      </c>
      <c r="G154" s="31"/>
      <c r="H154" s="31"/>
      <c r="I154" s="51">
        <v>20</v>
      </c>
      <c r="J154" s="51">
        <v>12</v>
      </c>
      <c r="K154" s="51">
        <v>2012</v>
      </c>
      <c r="L154" s="22" t="s">
        <v>369</v>
      </c>
      <c r="M154" s="22">
        <v>289710.22719999996</v>
      </c>
      <c r="N154" s="31">
        <f t="shared" si="2"/>
        <v>233637.27999999997</v>
      </c>
      <c r="O154" s="7"/>
      <c r="P154" s="7"/>
      <c r="Q154" s="7"/>
      <c r="R154" s="7"/>
      <c r="S154" s="7"/>
      <c r="T154" s="7"/>
      <c r="U154" s="34"/>
      <c r="V154" s="8"/>
      <c r="W154" s="8"/>
    </row>
    <row r="155" spans="1:23">
      <c r="A155" s="18">
        <v>154</v>
      </c>
      <c r="B155" s="48">
        <v>154</v>
      </c>
      <c r="C155" s="69" t="s">
        <v>164</v>
      </c>
      <c r="D155" s="16"/>
      <c r="E155" s="15"/>
      <c r="F155" s="31" t="s">
        <v>1338</v>
      </c>
      <c r="G155" s="31"/>
      <c r="H155" s="31"/>
      <c r="I155" s="51">
        <v>18</v>
      </c>
      <c r="J155" s="51">
        <v>4</v>
      </c>
      <c r="K155" s="51">
        <v>2013</v>
      </c>
      <c r="L155" s="22" t="s">
        <v>369</v>
      </c>
      <c r="M155" s="22">
        <v>410793.64800000004</v>
      </c>
      <c r="N155" s="31">
        <f t="shared" si="2"/>
        <v>331285.2</v>
      </c>
      <c r="O155" s="7"/>
      <c r="P155" s="7"/>
      <c r="Q155" s="7"/>
      <c r="R155" s="7"/>
      <c r="S155" s="7"/>
      <c r="T155" s="7"/>
      <c r="U155" s="34"/>
      <c r="V155" s="8"/>
      <c r="W155" s="8"/>
    </row>
    <row r="156" spans="1:23">
      <c r="A156" s="23">
        <v>155</v>
      </c>
      <c r="B156" s="47">
        <v>155</v>
      </c>
      <c r="C156" s="69" t="s">
        <v>165</v>
      </c>
      <c r="D156" s="16"/>
      <c r="E156" s="15"/>
      <c r="F156" s="31" t="s">
        <v>1339</v>
      </c>
      <c r="G156" s="31"/>
      <c r="H156" s="31"/>
      <c r="I156" s="51">
        <v>19</v>
      </c>
      <c r="J156" s="51">
        <v>12</v>
      </c>
      <c r="K156" s="51">
        <v>2012</v>
      </c>
      <c r="L156" s="22" t="s">
        <v>369</v>
      </c>
      <c r="M156" s="22">
        <v>661491.44160000002</v>
      </c>
      <c r="N156" s="31">
        <f t="shared" si="2"/>
        <v>533460.84</v>
      </c>
      <c r="O156" s="7"/>
      <c r="P156" s="7"/>
      <c r="Q156" s="7"/>
      <c r="R156" s="7"/>
      <c r="S156" s="7"/>
      <c r="T156" s="7"/>
      <c r="U156" s="34"/>
      <c r="V156" s="8"/>
      <c r="W156" s="8"/>
    </row>
    <row r="157" spans="1:23">
      <c r="A157" s="18">
        <v>156</v>
      </c>
      <c r="B157" s="48">
        <v>156</v>
      </c>
      <c r="C157" s="69" t="s">
        <v>166</v>
      </c>
      <c r="D157" s="16"/>
      <c r="E157" s="15"/>
      <c r="F157" s="31" t="s">
        <v>1340</v>
      </c>
      <c r="G157" s="31"/>
      <c r="H157" s="31"/>
      <c r="I157" s="51">
        <v>10</v>
      </c>
      <c r="J157" s="51">
        <v>5</v>
      </c>
      <c r="K157" s="51">
        <v>2013</v>
      </c>
      <c r="L157" s="22" t="s">
        <v>369</v>
      </c>
      <c r="M157" s="22">
        <v>1377668.7679999999</v>
      </c>
      <c r="N157" s="31">
        <f t="shared" si="2"/>
        <v>1111023.2</v>
      </c>
      <c r="O157" s="7"/>
      <c r="P157" s="7"/>
      <c r="Q157" s="7"/>
      <c r="R157" s="7"/>
      <c r="S157" s="7"/>
      <c r="T157" s="7"/>
      <c r="U157" s="34"/>
      <c r="V157" s="8"/>
      <c r="W157" s="8"/>
    </row>
    <row r="158" spans="1:23">
      <c r="A158" s="23">
        <v>157</v>
      </c>
      <c r="B158" s="47">
        <v>157</v>
      </c>
      <c r="C158" s="71" t="s">
        <v>167</v>
      </c>
      <c r="D158" s="16"/>
      <c r="E158" s="15"/>
      <c r="F158" s="31" t="s">
        <v>1341</v>
      </c>
      <c r="G158" s="31"/>
      <c r="H158" s="31"/>
      <c r="I158" s="51">
        <v>19</v>
      </c>
      <c r="J158" s="51">
        <v>10</v>
      </c>
      <c r="K158" s="51">
        <v>2012</v>
      </c>
      <c r="L158" s="22" t="s">
        <v>369</v>
      </c>
      <c r="M158" s="22">
        <v>864084.68759999995</v>
      </c>
      <c r="N158" s="31">
        <f t="shared" si="2"/>
        <v>696842.49</v>
      </c>
      <c r="O158" s="7"/>
      <c r="P158" s="7"/>
      <c r="Q158" s="7"/>
      <c r="R158" s="7"/>
      <c r="S158" s="7"/>
      <c r="T158" s="7"/>
      <c r="U158" s="34"/>
      <c r="V158" s="8"/>
      <c r="W158" s="8"/>
    </row>
    <row r="159" spans="1:23">
      <c r="A159" s="18">
        <v>158</v>
      </c>
      <c r="B159" s="48">
        <v>158</v>
      </c>
      <c r="C159" s="72" t="s">
        <v>168</v>
      </c>
      <c r="D159" s="16"/>
      <c r="E159" s="15"/>
      <c r="F159" s="31" t="s">
        <v>1342</v>
      </c>
      <c r="G159" s="31"/>
      <c r="H159" s="31"/>
      <c r="I159" s="51">
        <v>12</v>
      </c>
      <c r="J159" s="51">
        <v>11</v>
      </c>
      <c r="K159" s="51">
        <v>2012</v>
      </c>
      <c r="L159" s="22" t="s">
        <v>369</v>
      </c>
      <c r="M159" s="22">
        <v>812495.18200000003</v>
      </c>
      <c r="N159" s="31">
        <f t="shared" si="2"/>
        <v>655238.05000000005</v>
      </c>
      <c r="O159" s="7"/>
      <c r="P159" s="7"/>
      <c r="Q159" s="7"/>
      <c r="R159" s="7"/>
      <c r="S159" s="7"/>
      <c r="T159" s="7"/>
      <c r="U159" s="34"/>
      <c r="V159" s="8"/>
      <c r="W159" s="8"/>
    </row>
    <row r="160" spans="1:23">
      <c r="A160" s="23">
        <v>159</v>
      </c>
      <c r="B160" s="47">
        <v>159</v>
      </c>
      <c r="C160" s="69" t="s">
        <v>169</v>
      </c>
      <c r="D160" s="16"/>
      <c r="E160" s="15"/>
      <c r="F160" s="31" t="s">
        <v>1343</v>
      </c>
      <c r="G160" s="31"/>
      <c r="H160" s="31"/>
      <c r="I160" s="54">
        <v>7</v>
      </c>
      <c r="J160" s="54">
        <v>12</v>
      </c>
      <c r="K160" s="54">
        <v>2012</v>
      </c>
      <c r="L160" s="22" t="s">
        <v>369</v>
      </c>
      <c r="M160" s="22">
        <v>4711989.97</v>
      </c>
      <c r="N160" s="31">
        <f t="shared" si="2"/>
        <v>3799991.9112903224</v>
      </c>
      <c r="O160" s="7"/>
      <c r="P160" s="7"/>
      <c r="Q160" s="7"/>
      <c r="R160" s="7"/>
      <c r="S160" s="7"/>
      <c r="T160" s="7"/>
      <c r="U160" s="34"/>
      <c r="V160" s="8"/>
      <c r="W160" s="8"/>
    </row>
    <row r="161" spans="1:23">
      <c r="A161" s="18">
        <v>160</v>
      </c>
      <c r="B161" s="48">
        <v>160</v>
      </c>
      <c r="C161" s="69" t="s">
        <v>170</v>
      </c>
      <c r="D161" s="16"/>
      <c r="E161" s="15"/>
      <c r="F161" s="31" t="s">
        <v>1344</v>
      </c>
      <c r="G161" s="31"/>
      <c r="H161" s="31"/>
      <c r="I161" s="51">
        <v>22</v>
      </c>
      <c r="J161" s="51">
        <v>11</v>
      </c>
      <c r="K161" s="51">
        <v>2012</v>
      </c>
      <c r="L161" s="22" t="s">
        <v>369</v>
      </c>
      <c r="M161" s="22">
        <v>3125688.84</v>
      </c>
      <c r="N161" s="31">
        <f t="shared" si="2"/>
        <v>2520716.8064516126</v>
      </c>
      <c r="O161" s="7"/>
      <c r="P161" s="7"/>
      <c r="Q161" s="7"/>
      <c r="R161" s="7"/>
      <c r="S161" s="7"/>
      <c r="T161" s="7"/>
      <c r="U161" s="34"/>
      <c r="V161" s="8"/>
      <c r="W161" s="8"/>
    </row>
    <row r="162" spans="1:23">
      <c r="A162" s="23">
        <v>161</v>
      </c>
      <c r="B162" s="47">
        <v>161</v>
      </c>
      <c r="C162" s="69" t="s">
        <v>171</v>
      </c>
      <c r="D162" s="16"/>
      <c r="E162" s="15"/>
      <c r="F162" s="31" t="s">
        <v>1345</v>
      </c>
      <c r="G162" s="31"/>
      <c r="H162" s="31"/>
      <c r="I162" s="51">
        <v>6</v>
      </c>
      <c r="J162" s="51">
        <v>11</v>
      </c>
      <c r="K162" s="51">
        <v>2012</v>
      </c>
      <c r="L162" s="22" t="s">
        <v>369</v>
      </c>
      <c r="M162" s="22">
        <v>1571452.66</v>
      </c>
      <c r="N162" s="31">
        <f t="shared" si="2"/>
        <v>1267300.5322580645</v>
      </c>
      <c r="O162" s="7"/>
      <c r="P162" s="7"/>
      <c r="Q162" s="7"/>
      <c r="R162" s="7"/>
      <c r="S162" s="7"/>
      <c r="T162" s="7"/>
      <c r="U162" s="34"/>
      <c r="V162" s="8"/>
      <c r="W162" s="8"/>
    </row>
    <row r="163" spans="1:23">
      <c r="A163" s="18">
        <v>162</v>
      </c>
      <c r="B163" s="48">
        <v>162</v>
      </c>
      <c r="C163" s="69" t="s">
        <v>172</v>
      </c>
      <c r="D163" s="16"/>
      <c r="E163" s="15"/>
      <c r="F163" s="31">
        <v>12506.5</v>
      </c>
      <c r="G163" s="31">
        <v>12920</v>
      </c>
      <c r="H163" s="31">
        <v>34885</v>
      </c>
      <c r="I163" s="51">
        <v>5</v>
      </c>
      <c r="J163" s="51">
        <v>11</v>
      </c>
      <c r="K163" s="51">
        <v>2012</v>
      </c>
      <c r="L163" s="22" t="s">
        <v>369</v>
      </c>
      <c r="M163" s="22">
        <v>3736575.53</v>
      </c>
      <c r="N163" s="31">
        <f t="shared" si="2"/>
        <v>3013367.3629032257</v>
      </c>
      <c r="O163" s="7"/>
      <c r="P163" s="7"/>
      <c r="Q163" s="7"/>
      <c r="R163" s="7"/>
      <c r="S163" s="7"/>
      <c r="T163" s="7"/>
      <c r="U163" s="34"/>
      <c r="V163" s="8"/>
      <c r="W163" s="8"/>
    </row>
    <row r="164" spans="1:23">
      <c r="A164" s="23">
        <v>163</v>
      </c>
      <c r="B164" s="47">
        <v>163</v>
      </c>
      <c r="C164" s="69" t="s">
        <v>173</v>
      </c>
      <c r="D164" s="16"/>
      <c r="E164" s="15"/>
      <c r="F164" s="31" t="s">
        <v>1346</v>
      </c>
      <c r="G164" s="31"/>
      <c r="H164" s="31"/>
      <c r="I164" s="51">
        <v>19</v>
      </c>
      <c r="J164" s="51">
        <v>7</v>
      </c>
      <c r="K164" s="51">
        <v>2013</v>
      </c>
      <c r="L164" s="22" t="s">
        <v>369</v>
      </c>
      <c r="M164" s="22">
        <v>3434150.45</v>
      </c>
      <c r="N164" s="31">
        <f t="shared" si="2"/>
        <v>2769476.1693548388</v>
      </c>
      <c r="O164" s="7"/>
      <c r="P164" s="7"/>
      <c r="Q164" s="7"/>
      <c r="R164" s="7"/>
      <c r="S164" s="7"/>
      <c r="T164" s="7"/>
      <c r="U164" s="34"/>
      <c r="V164" s="8"/>
      <c r="W164" s="8"/>
    </row>
    <row r="165" spans="1:23">
      <c r="A165" s="18">
        <v>164</v>
      </c>
      <c r="B165" s="48">
        <v>164</v>
      </c>
      <c r="C165" s="69" t="s">
        <v>174</v>
      </c>
      <c r="D165" s="16"/>
      <c r="E165" s="15"/>
      <c r="F165" s="31">
        <v>7759.7</v>
      </c>
      <c r="G165" s="31">
        <v>8910</v>
      </c>
      <c r="H165" s="31">
        <v>24503</v>
      </c>
      <c r="I165" s="51">
        <v>20</v>
      </c>
      <c r="J165" s="51">
        <v>5</v>
      </c>
      <c r="K165" s="51">
        <v>2013</v>
      </c>
      <c r="L165" s="22" t="s">
        <v>369</v>
      </c>
      <c r="M165" s="22">
        <v>2532528.64</v>
      </c>
      <c r="N165" s="31">
        <f t="shared" si="2"/>
        <v>2042361.8064516131</v>
      </c>
      <c r="O165" s="7"/>
      <c r="P165" s="7"/>
      <c r="Q165" s="7"/>
      <c r="R165" s="7"/>
      <c r="S165" s="7"/>
      <c r="T165" s="7"/>
      <c r="U165" s="34"/>
      <c r="V165" s="8"/>
      <c r="W165" s="8"/>
    </row>
    <row r="166" spans="1:23">
      <c r="A166" s="23">
        <v>165</v>
      </c>
      <c r="B166" s="47">
        <v>165</v>
      </c>
      <c r="C166" s="69" t="s">
        <v>175</v>
      </c>
      <c r="D166" s="16"/>
      <c r="E166" s="15"/>
      <c r="F166" s="31" t="s">
        <v>1347</v>
      </c>
      <c r="G166" s="31"/>
      <c r="H166" s="31"/>
      <c r="I166" s="51">
        <v>8</v>
      </c>
      <c r="J166" s="51">
        <v>11</v>
      </c>
      <c r="K166" s="51">
        <v>2012</v>
      </c>
      <c r="L166" s="22" t="s">
        <v>369</v>
      </c>
      <c r="M166" s="22">
        <v>1719815.91</v>
      </c>
      <c r="N166" s="31">
        <f t="shared" si="2"/>
        <v>1386948.314516129</v>
      </c>
      <c r="O166" s="7"/>
      <c r="P166" s="7"/>
      <c r="Q166" s="7"/>
      <c r="R166" s="7"/>
      <c r="S166" s="7"/>
      <c r="T166" s="7"/>
      <c r="U166" s="34"/>
      <c r="V166" s="8"/>
      <c r="W166" s="8"/>
    </row>
    <row r="167" spans="1:23">
      <c r="A167" s="18">
        <v>166</v>
      </c>
      <c r="B167" s="48">
        <v>166</v>
      </c>
      <c r="C167" s="69" t="s">
        <v>176</v>
      </c>
      <c r="D167" s="16"/>
      <c r="E167" s="15"/>
      <c r="F167" s="31" t="s">
        <v>1348</v>
      </c>
      <c r="G167" s="31"/>
      <c r="H167" s="31"/>
      <c r="I167" s="51">
        <v>17</v>
      </c>
      <c r="J167" s="51">
        <v>12</v>
      </c>
      <c r="K167" s="51">
        <v>2012</v>
      </c>
      <c r="L167" s="22" t="s">
        <v>369</v>
      </c>
      <c r="M167" s="22">
        <v>3112774.85</v>
      </c>
      <c r="N167" s="31">
        <f t="shared" si="2"/>
        <v>2510302.2983870967</v>
      </c>
      <c r="O167" s="7"/>
      <c r="P167" s="7"/>
      <c r="Q167" s="7"/>
      <c r="R167" s="7"/>
      <c r="S167" s="7"/>
      <c r="T167" s="7"/>
      <c r="U167" s="34"/>
      <c r="V167" s="8"/>
      <c r="W167" s="8"/>
    </row>
    <row r="168" spans="1:23">
      <c r="A168" s="23">
        <v>167</v>
      </c>
      <c r="B168" s="47">
        <v>167</v>
      </c>
      <c r="C168" s="69" t="s">
        <v>177</v>
      </c>
      <c r="D168" s="16"/>
      <c r="E168" s="15"/>
      <c r="F168" s="31">
        <v>5815.9</v>
      </c>
      <c r="G168" s="31">
        <v>7294.7</v>
      </c>
      <c r="H168" s="31">
        <v>19696</v>
      </c>
      <c r="I168" s="51">
        <v>21</v>
      </c>
      <c r="J168" s="51">
        <v>11</v>
      </c>
      <c r="K168" s="51">
        <v>2012</v>
      </c>
      <c r="L168" s="22" t="s">
        <v>369</v>
      </c>
      <c r="M168" s="22">
        <v>2091893.42</v>
      </c>
      <c r="N168" s="31">
        <f t="shared" si="2"/>
        <v>1687010.8225806451</v>
      </c>
      <c r="O168" s="7"/>
      <c r="P168" s="7"/>
      <c r="Q168" s="7"/>
      <c r="R168" s="7"/>
      <c r="S168" s="7"/>
      <c r="T168" s="7"/>
      <c r="U168" s="34"/>
      <c r="V168" s="8"/>
      <c r="W168" s="8"/>
    </row>
    <row r="169" spans="1:23">
      <c r="A169" s="18">
        <v>168</v>
      </c>
      <c r="B169" s="48">
        <v>168</v>
      </c>
      <c r="C169" s="69" t="s">
        <v>178</v>
      </c>
      <c r="D169" s="16"/>
      <c r="E169" s="15"/>
      <c r="F169" s="31">
        <v>3923.4</v>
      </c>
      <c r="G169" s="31">
        <v>4560.8999999999996</v>
      </c>
      <c r="H169" s="31">
        <v>12314</v>
      </c>
      <c r="I169" s="51">
        <v>10</v>
      </c>
      <c r="J169" s="51">
        <v>12</v>
      </c>
      <c r="K169" s="51">
        <v>2012</v>
      </c>
      <c r="L169" s="22" t="s">
        <v>369</v>
      </c>
      <c r="M169" s="22">
        <v>1307891</v>
      </c>
      <c r="N169" s="31">
        <f t="shared" si="2"/>
        <v>1054750.8064516129</v>
      </c>
      <c r="O169" s="7"/>
      <c r="P169" s="7"/>
      <c r="Q169" s="7"/>
      <c r="R169" s="7"/>
      <c r="S169" s="7"/>
      <c r="T169" s="7"/>
      <c r="U169" s="34"/>
      <c r="V169" s="8"/>
      <c r="W169" s="8"/>
    </row>
    <row r="170" spans="1:23">
      <c r="A170" s="23">
        <v>169</v>
      </c>
      <c r="B170" s="47">
        <v>169</v>
      </c>
      <c r="C170" s="69" t="s">
        <v>179</v>
      </c>
      <c r="D170" s="16"/>
      <c r="E170" s="15"/>
      <c r="F170" s="31" t="s">
        <v>1349</v>
      </c>
      <c r="G170" s="31"/>
      <c r="H170" s="31"/>
      <c r="I170" s="54">
        <v>21</v>
      </c>
      <c r="J170" s="54">
        <v>11</v>
      </c>
      <c r="K170" s="54">
        <v>2012</v>
      </c>
      <c r="L170" s="22" t="s">
        <v>369</v>
      </c>
      <c r="M170" s="22">
        <v>2006746.87</v>
      </c>
      <c r="N170" s="31">
        <f t="shared" si="2"/>
        <v>1618344.25</v>
      </c>
      <c r="O170" s="7"/>
      <c r="P170" s="7"/>
      <c r="Q170" s="7"/>
      <c r="R170" s="7"/>
      <c r="S170" s="7"/>
      <c r="T170" s="7"/>
      <c r="U170" s="34"/>
      <c r="V170" s="8"/>
      <c r="W170" s="8"/>
    </row>
    <row r="171" spans="1:23">
      <c r="A171" s="18">
        <v>170</v>
      </c>
      <c r="B171" s="48">
        <v>170</v>
      </c>
      <c r="C171" s="69" t="s">
        <v>180</v>
      </c>
      <c r="D171" s="16"/>
      <c r="E171" s="15"/>
      <c r="F171" s="31" t="s">
        <v>1350</v>
      </c>
      <c r="G171" s="31"/>
      <c r="H171" s="31"/>
      <c r="I171" s="51">
        <v>7</v>
      </c>
      <c r="J171" s="51">
        <v>11</v>
      </c>
      <c r="K171" s="51">
        <v>2012</v>
      </c>
      <c r="L171" s="22" t="s">
        <v>369</v>
      </c>
      <c r="M171" s="22">
        <v>3433573.54</v>
      </c>
      <c r="N171" s="31">
        <f t="shared" si="2"/>
        <v>2769010.9193548388</v>
      </c>
      <c r="O171" s="7"/>
      <c r="P171" s="7"/>
      <c r="Q171" s="7"/>
      <c r="R171" s="7"/>
      <c r="S171" s="7"/>
      <c r="T171" s="7"/>
      <c r="U171" s="34"/>
      <c r="V171" s="8"/>
      <c r="W171" s="8"/>
    </row>
    <row r="172" spans="1:23">
      <c r="A172" s="23">
        <v>171</v>
      </c>
      <c r="B172" s="47">
        <v>171</v>
      </c>
      <c r="C172" s="69" t="s">
        <v>181</v>
      </c>
      <c r="D172" s="16"/>
      <c r="E172" s="15"/>
      <c r="F172" s="31" t="s">
        <v>1351</v>
      </c>
      <c r="G172" s="31"/>
      <c r="H172" s="31"/>
      <c r="I172" s="51">
        <v>8</v>
      </c>
      <c r="J172" s="51">
        <v>11</v>
      </c>
      <c r="K172" s="51">
        <v>2012</v>
      </c>
      <c r="L172" s="22" t="s">
        <v>369</v>
      </c>
      <c r="M172" s="22">
        <v>2583481.0299999998</v>
      </c>
      <c r="N172" s="31">
        <f t="shared" si="2"/>
        <v>2083452.4435483869</v>
      </c>
      <c r="O172" s="7"/>
      <c r="P172" s="7"/>
      <c r="Q172" s="7"/>
      <c r="R172" s="7"/>
      <c r="S172" s="7"/>
      <c r="T172" s="7"/>
      <c r="U172" s="34"/>
      <c r="V172" s="8"/>
      <c r="W172" s="8"/>
    </row>
    <row r="173" spans="1:23">
      <c r="A173" s="18">
        <v>172</v>
      </c>
      <c r="B173" s="48">
        <v>172</v>
      </c>
      <c r="C173" s="69" t="s">
        <v>182</v>
      </c>
      <c r="D173" s="16"/>
      <c r="E173" s="15"/>
      <c r="F173" s="31" t="s">
        <v>1352</v>
      </c>
      <c r="G173" s="31"/>
      <c r="H173" s="31"/>
      <c r="I173" s="51">
        <v>31</v>
      </c>
      <c r="J173" s="51">
        <v>5</v>
      </c>
      <c r="K173" s="51">
        <v>2013</v>
      </c>
      <c r="L173" s="22" t="s">
        <v>369</v>
      </c>
      <c r="M173" s="22">
        <v>1218894.93</v>
      </c>
      <c r="N173" s="31">
        <f t="shared" si="2"/>
        <v>982979.78225806449</v>
      </c>
      <c r="O173" s="7"/>
      <c r="P173" s="7"/>
      <c r="Q173" s="7"/>
      <c r="R173" s="7"/>
      <c r="S173" s="7"/>
      <c r="T173" s="7"/>
      <c r="U173" s="34"/>
      <c r="V173" s="8"/>
      <c r="W173" s="8"/>
    </row>
    <row r="174" spans="1:23">
      <c r="A174" s="23">
        <v>173</v>
      </c>
      <c r="B174" s="47">
        <v>173</v>
      </c>
      <c r="C174" s="69" t="s">
        <v>183</v>
      </c>
      <c r="D174" s="16"/>
      <c r="E174" s="15"/>
      <c r="F174" s="31" t="s">
        <v>1353</v>
      </c>
      <c r="G174" s="31"/>
      <c r="H174" s="31"/>
      <c r="I174" s="51">
        <v>4</v>
      </c>
      <c r="J174" s="51">
        <v>12</v>
      </c>
      <c r="K174" s="51">
        <v>2013</v>
      </c>
      <c r="L174" s="22" t="s">
        <v>369</v>
      </c>
      <c r="M174" s="22">
        <v>725825.78</v>
      </c>
      <c r="N174" s="31">
        <f t="shared" si="2"/>
        <v>585343.37096774194</v>
      </c>
      <c r="O174" s="7"/>
      <c r="P174" s="7"/>
      <c r="Q174" s="7"/>
      <c r="R174" s="7"/>
      <c r="S174" s="7"/>
      <c r="T174" s="7"/>
      <c r="U174" s="34"/>
      <c r="V174" s="8"/>
      <c r="W174" s="8"/>
    </row>
    <row r="175" spans="1:23">
      <c r="A175" s="18">
        <v>174</v>
      </c>
      <c r="B175" s="48">
        <v>174</v>
      </c>
      <c r="C175" s="69" t="s">
        <v>184</v>
      </c>
      <c r="D175" s="16"/>
      <c r="E175" s="15"/>
      <c r="F175" s="31" t="s">
        <v>1354</v>
      </c>
      <c r="G175" s="31"/>
      <c r="H175" s="31"/>
      <c r="I175" s="51">
        <v>22</v>
      </c>
      <c r="J175" s="51">
        <v>11</v>
      </c>
      <c r="K175" s="51">
        <v>2013</v>
      </c>
      <c r="L175" s="22" t="s">
        <v>369</v>
      </c>
      <c r="M175" s="22">
        <v>1682172.53</v>
      </c>
      <c r="N175" s="31">
        <f t="shared" si="2"/>
        <v>1356590.75</v>
      </c>
      <c r="O175" s="7"/>
      <c r="P175" s="7"/>
      <c r="Q175" s="7"/>
      <c r="R175" s="7"/>
      <c r="S175" s="7"/>
      <c r="T175" s="7"/>
      <c r="U175" s="34"/>
      <c r="V175" s="8"/>
      <c r="W175" s="8"/>
    </row>
    <row r="176" spans="1:23">
      <c r="A176" s="23">
        <v>175</v>
      </c>
      <c r="B176" s="47">
        <v>175</v>
      </c>
      <c r="C176" s="69" t="s">
        <v>185</v>
      </c>
      <c r="D176" s="16"/>
      <c r="E176" s="15"/>
      <c r="F176" s="31" t="s">
        <v>1355</v>
      </c>
      <c r="G176" s="31"/>
      <c r="H176" s="31"/>
      <c r="I176" s="51">
        <v>11</v>
      </c>
      <c r="J176" s="51">
        <v>11</v>
      </c>
      <c r="K176" s="51">
        <v>2013</v>
      </c>
      <c r="L176" s="22" t="s">
        <v>369</v>
      </c>
      <c r="M176" s="22">
        <v>1757012.15</v>
      </c>
      <c r="N176" s="31">
        <f t="shared" si="2"/>
        <v>1416945.2822580645</v>
      </c>
      <c r="O176" s="7"/>
      <c r="P176" s="7"/>
      <c r="Q176" s="7"/>
      <c r="R176" s="7"/>
      <c r="S176" s="7"/>
      <c r="T176" s="7"/>
      <c r="U176" s="34"/>
      <c r="V176" s="8"/>
      <c r="W176" s="8"/>
    </row>
    <row r="177" spans="1:23">
      <c r="A177" s="18">
        <v>176</v>
      </c>
      <c r="B177" s="48">
        <v>176</v>
      </c>
      <c r="C177" s="69" t="s">
        <v>186</v>
      </c>
      <c r="D177" s="16"/>
      <c r="E177" s="15"/>
      <c r="F177" s="31" t="s">
        <v>1356</v>
      </c>
      <c r="G177" s="31"/>
      <c r="H177" s="31"/>
      <c r="I177" s="51">
        <v>11</v>
      </c>
      <c r="J177" s="51">
        <v>9</v>
      </c>
      <c r="K177" s="51">
        <v>2013</v>
      </c>
      <c r="L177" s="22" t="s">
        <v>369</v>
      </c>
      <c r="M177" s="22">
        <v>783502.37</v>
      </c>
      <c r="N177" s="31">
        <f t="shared" si="2"/>
        <v>631856.75</v>
      </c>
      <c r="O177" s="7"/>
      <c r="P177" s="7"/>
      <c r="Q177" s="7"/>
      <c r="R177" s="7"/>
      <c r="S177" s="7"/>
      <c r="T177" s="7"/>
      <c r="U177" s="34"/>
      <c r="V177" s="8"/>
      <c r="W177" s="8"/>
    </row>
    <row r="178" spans="1:23">
      <c r="A178" s="23">
        <v>177</v>
      </c>
      <c r="B178" s="47">
        <v>177</v>
      </c>
      <c r="C178" s="69" t="s">
        <v>187</v>
      </c>
      <c r="D178" s="16"/>
      <c r="E178" s="15"/>
      <c r="F178" s="31" t="s">
        <v>1357</v>
      </c>
      <c r="G178" s="31"/>
      <c r="H178" s="31"/>
      <c r="I178" s="51">
        <v>7</v>
      </c>
      <c r="J178" s="51">
        <v>4</v>
      </c>
      <c r="K178" s="51">
        <v>2015</v>
      </c>
      <c r="L178" s="22" t="s">
        <v>369</v>
      </c>
      <c r="M178" s="22">
        <v>703989.89</v>
      </c>
      <c r="N178" s="31">
        <f t="shared" si="2"/>
        <v>567733.78225806449</v>
      </c>
      <c r="O178" s="7"/>
      <c r="P178" s="7"/>
      <c r="Q178" s="7"/>
      <c r="R178" s="7"/>
      <c r="S178" s="7"/>
      <c r="T178" s="7"/>
      <c r="U178" s="34"/>
      <c r="V178" s="8"/>
      <c r="W178" s="8"/>
    </row>
    <row r="179" spans="1:23">
      <c r="A179" s="18">
        <v>178</v>
      </c>
      <c r="B179" s="48">
        <v>178</v>
      </c>
      <c r="C179" s="69" t="s">
        <v>188</v>
      </c>
      <c r="D179" s="16"/>
      <c r="E179" s="15"/>
      <c r="F179" s="31" t="s">
        <v>1293</v>
      </c>
      <c r="G179" s="31"/>
      <c r="H179" s="31"/>
      <c r="I179" s="51">
        <v>24</v>
      </c>
      <c r="J179" s="51">
        <v>10</v>
      </c>
      <c r="K179" s="51">
        <v>2013</v>
      </c>
      <c r="L179" s="22" t="s">
        <v>369</v>
      </c>
      <c r="M179" s="22">
        <v>719822.5</v>
      </c>
      <c r="N179" s="31">
        <f t="shared" si="2"/>
        <v>580502.01612903224</v>
      </c>
      <c r="O179" s="7"/>
      <c r="P179" s="7"/>
      <c r="Q179" s="7"/>
      <c r="R179" s="7"/>
      <c r="S179" s="7"/>
      <c r="T179" s="7"/>
      <c r="U179" s="34"/>
      <c r="V179" s="8"/>
      <c r="W179" s="8"/>
    </row>
    <row r="180" spans="1:23">
      <c r="A180" s="23">
        <v>179</v>
      </c>
      <c r="B180" s="47">
        <v>179</v>
      </c>
      <c r="C180" s="69" t="s">
        <v>189</v>
      </c>
      <c r="D180" s="16"/>
      <c r="E180" s="15"/>
      <c r="F180" s="31" t="s">
        <v>1358</v>
      </c>
      <c r="G180" s="31"/>
      <c r="H180" s="31"/>
      <c r="I180" s="51">
        <v>6</v>
      </c>
      <c r="J180" s="51">
        <v>6</v>
      </c>
      <c r="K180" s="55">
        <v>2013</v>
      </c>
      <c r="L180" s="22" t="s">
        <v>369</v>
      </c>
      <c r="M180" s="22">
        <v>833246.42</v>
      </c>
      <c r="N180" s="31">
        <f t="shared" si="2"/>
        <v>671972.91935483878</v>
      </c>
      <c r="O180" s="7"/>
      <c r="P180" s="7"/>
      <c r="Q180" s="7"/>
      <c r="R180" s="7"/>
      <c r="S180" s="7"/>
      <c r="T180" s="7"/>
      <c r="U180" s="34"/>
      <c r="V180" s="8"/>
      <c r="W180" s="8"/>
    </row>
    <row r="181" spans="1:23">
      <c r="A181" s="18">
        <v>180</v>
      </c>
      <c r="B181" s="48">
        <v>180</v>
      </c>
      <c r="C181" s="69" t="s">
        <v>190</v>
      </c>
      <c r="D181" s="16"/>
      <c r="E181" s="15"/>
      <c r="F181" s="31" t="s">
        <v>1359</v>
      </c>
      <c r="G181" s="31"/>
      <c r="H181" s="31"/>
      <c r="I181" s="51">
        <v>18</v>
      </c>
      <c r="J181" s="51">
        <v>11</v>
      </c>
      <c r="K181" s="51">
        <v>2013</v>
      </c>
      <c r="L181" s="22" t="s">
        <v>369</v>
      </c>
      <c r="M181" s="22">
        <v>2529687.61</v>
      </c>
      <c r="N181" s="31">
        <f t="shared" si="2"/>
        <v>2040070.6532258063</v>
      </c>
      <c r="O181" s="7"/>
      <c r="P181" s="7"/>
      <c r="Q181" s="7"/>
      <c r="R181" s="7"/>
      <c r="S181" s="7"/>
      <c r="T181" s="7"/>
      <c r="U181" s="34"/>
      <c r="V181" s="8"/>
      <c r="W181" s="8"/>
    </row>
    <row r="182" spans="1:23">
      <c r="A182" s="23">
        <v>181</v>
      </c>
      <c r="B182" s="47">
        <v>181</v>
      </c>
      <c r="C182" s="69" t="s">
        <v>191</v>
      </c>
      <c r="D182" s="16"/>
      <c r="E182" s="15"/>
      <c r="F182" s="31" t="s">
        <v>1360</v>
      </c>
      <c r="G182" s="31"/>
      <c r="H182" s="31"/>
      <c r="I182" s="51">
        <v>17</v>
      </c>
      <c r="J182" s="51">
        <v>1</v>
      </c>
      <c r="K182" s="51">
        <v>2014</v>
      </c>
      <c r="L182" s="22" t="s">
        <v>369</v>
      </c>
      <c r="M182" s="22">
        <v>991651.54</v>
      </c>
      <c r="N182" s="31">
        <f t="shared" si="2"/>
        <v>799718.98387096776</v>
      </c>
      <c r="O182" s="7"/>
      <c r="P182" s="7"/>
      <c r="Q182" s="7"/>
      <c r="R182" s="7"/>
      <c r="S182" s="7"/>
      <c r="T182" s="7"/>
      <c r="U182" s="34"/>
      <c r="V182" s="8"/>
      <c r="W182" s="8"/>
    </row>
    <row r="183" spans="1:23">
      <c r="A183" s="18">
        <v>182</v>
      </c>
      <c r="B183" s="48">
        <v>182</v>
      </c>
      <c r="C183" s="69" t="s">
        <v>192</v>
      </c>
      <c r="D183" s="16"/>
      <c r="E183" s="15"/>
      <c r="F183" s="31" t="s">
        <v>1361</v>
      </c>
      <c r="G183" s="31"/>
      <c r="H183" s="31"/>
      <c r="I183" s="51">
        <v>16</v>
      </c>
      <c r="J183" s="51">
        <v>9</v>
      </c>
      <c r="K183" s="51">
        <v>2013</v>
      </c>
      <c r="L183" s="22" t="s">
        <v>369</v>
      </c>
      <c r="M183" s="22">
        <v>1793292.23</v>
      </c>
      <c r="N183" s="31">
        <f t="shared" si="2"/>
        <v>1446203.4112903227</v>
      </c>
      <c r="O183" s="7"/>
      <c r="P183" s="7"/>
      <c r="Q183" s="7"/>
      <c r="R183" s="7"/>
      <c r="S183" s="7"/>
      <c r="T183" s="7"/>
      <c r="U183" s="34"/>
      <c r="V183" s="8"/>
      <c r="W183" s="8"/>
    </row>
    <row r="184" spans="1:23">
      <c r="A184" s="23">
        <v>183</v>
      </c>
      <c r="B184" s="47">
        <v>183</v>
      </c>
      <c r="C184" s="69" t="s">
        <v>193</v>
      </c>
      <c r="D184" s="16"/>
      <c r="E184" s="15"/>
      <c r="F184" s="31" t="s">
        <v>1362</v>
      </c>
      <c r="G184" s="31"/>
      <c r="H184" s="31"/>
      <c r="I184" s="51">
        <v>20</v>
      </c>
      <c r="J184" s="51">
        <v>11</v>
      </c>
      <c r="K184" s="51">
        <v>2013</v>
      </c>
      <c r="L184" s="22" t="s">
        <v>369</v>
      </c>
      <c r="M184" s="22">
        <v>1520535.27</v>
      </c>
      <c r="N184" s="31">
        <f t="shared" si="2"/>
        <v>1226238.1209677421</v>
      </c>
      <c r="O184" s="7"/>
      <c r="P184" s="7"/>
      <c r="Q184" s="7"/>
      <c r="R184" s="7"/>
      <c r="S184" s="7"/>
      <c r="T184" s="7"/>
      <c r="U184" s="34"/>
      <c r="V184" s="8"/>
      <c r="W184" s="8"/>
    </row>
    <row r="185" spans="1:23">
      <c r="A185" s="18">
        <v>184</v>
      </c>
      <c r="B185" s="48">
        <v>184</v>
      </c>
      <c r="C185" s="69" t="s">
        <v>194</v>
      </c>
      <c r="D185" s="16"/>
      <c r="E185" s="15"/>
      <c r="F185" s="31" t="s">
        <v>1363</v>
      </c>
      <c r="G185" s="31"/>
      <c r="H185" s="31"/>
      <c r="I185" s="51">
        <v>23</v>
      </c>
      <c r="J185" s="51">
        <v>8</v>
      </c>
      <c r="K185" s="51">
        <v>2013</v>
      </c>
      <c r="L185" s="22" t="s">
        <v>369</v>
      </c>
      <c r="M185" s="22">
        <v>791924.28</v>
      </c>
      <c r="N185" s="31">
        <f t="shared" si="2"/>
        <v>638648.61290322582</v>
      </c>
      <c r="O185" s="7"/>
      <c r="P185" s="7"/>
      <c r="Q185" s="7"/>
      <c r="R185" s="7"/>
      <c r="S185" s="7"/>
      <c r="T185" s="7"/>
      <c r="U185" s="34"/>
      <c r="V185" s="8"/>
      <c r="W185" s="8"/>
    </row>
    <row r="186" spans="1:23">
      <c r="A186" s="23">
        <v>185</v>
      </c>
      <c r="B186" s="47">
        <v>185</v>
      </c>
      <c r="C186" s="69" t="s">
        <v>195</v>
      </c>
      <c r="D186" s="16"/>
      <c r="E186" s="15"/>
      <c r="F186" s="31" t="s">
        <v>1364</v>
      </c>
      <c r="G186" s="31"/>
      <c r="H186" s="31"/>
      <c r="I186" s="51">
        <v>22</v>
      </c>
      <c r="J186" s="51">
        <v>10</v>
      </c>
      <c r="K186" s="51">
        <v>2013</v>
      </c>
      <c r="L186" s="22" t="s">
        <v>369</v>
      </c>
      <c r="M186" s="22">
        <v>901562.25</v>
      </c>
      <c r="N186" s="31">
        <f t="shared" si="2"/>
        <v>727066.33064516133</v>
      </c>
      <c r="O186" s="7"/>
      <c r="P186" s="7"/>
      <c r="Q186" s="7"/>
      <c r="R186" s="7"/>
      <c r="S186" s="7"/>
      <c r="T186" s="7"/>
      <c r="U186" s="34"/>
      <c r="V186" s="8"/>
      <c r="W186" s="8"/>
    </row>
    <row r="187" spans="1:23">
      <c r="A187" s="18">
        <v>186</v>
      </c>
      <c r="B187" s="48">
        <v>186</v>
      </c>
      <c r="C187" s="69" t="s">
        <v>196</v>
      </c>
      <c r="D187" s="16"/>
      <c r="E187" s="15"/>
      <c r="F187" s="31" t="s">
        <v>1293</v>
      </c>
      <c r="G187" s="31"/>
      <c r="H187" s="31"/>
      <c r="I187" s="51">
        <v>23</v>
      </c>
      <c r="J187" s="51">
        <v>8</v>
      </c>
      <c r="K187" s="51">
        <v>2013</v>
      </c>
      <c r="L187" s="22" t="s">
        <v>369</v>
      </c>
      <c r="M187" s="22">
        <v>724387.68</v>
      </c>
      <c r="N187" s="31">
        <f t="shared" si="2"/>
        <v>584183.61290322582</v>
      </c>
      <c r="O187" s="7"/>
      <c r="P187" s="7"/>
      <c r="Q187" s="7"/>
      <c r="R187" s="7"/>
      <c r="S187" s="7"/>
      <c r="T187" s="7"/>
      <c r="U187" s="34"/>
      <c r="V187" s="8"/>
      <c r="W187" s="8"/>
    </row>
    <row r="188" spans="1:23">
      <c r="A188" s="23">
        <v>187</v>
      </c>
      <c r="B188" s="47">
        <v>187</v>
      </c>
      <c r="C188" s="69" t="s">
        <v>197</v>
      </c>
      <c r="D188" s="16"/>
      <c r="E188" s="15"/>
      <c r="F188" s="31" t="s">
        <v>1365</v>
      </c>
      <c r="G188" s="31"/>
      <c r="H188" s="31"/>
      <c r="I188" s="51">
        <v>25</v>
      </c>
      <c r="J188" s="51">
        <v>10</v>
      </c>
      <c r="K188" s="51">
        <v>2013</v>
      </c>
      <c r="L188" s="22" t="s">
        <v>369</v>
      </c>
      <c r="M188" s="22">
        <v>721892.31</v>
      </c>
      <c r="N188" s="31">
        <f t="shared" si="2"/>
        <v>582171.21774193551</v>
      </c>
      <c r="O188" s="7"/>
      <c r="P188" s="7"/>
      <c r="Q188" s="7"/>
      <c r="R188" s="7"/>
      <c r="S188" s="7"/>
      <c r="T188" s="7"/>
      <c r="U188" s="34"/>
      <c r="V188" s="8"/>
      <c r="W188" s="8"/>
    </row>
    <row r="189" spans="1:23">
      <c r="A189" s="18">
        <v>188</v>
      </c>
      <c r="B189" s="48">
        <v>188</v>
      </c>
      <c r="C189" s="69" t="s">
        <v>198</v>
      </c>
      <c r="D189" s="16"/>
      <c r="E189" s="15"/>
      <c r="F189" s="31" t="s">
        <v>1366</v>
      </c>
      <c r="G189" s="31"/>
      <c r="H189" s="31"/>
      <c r="I189" s="51">
        <v>7</v>
      </c>
      <c r="J189" s="51">
        <v>11</v>
      </c>
      <c r="K189" s="51">
        <v>2012</v>
      </c>
      <c r="L189" s="22" t="s">
        <v>369</v>
      </c>
      <c r="M189" s="22">
        <v>1160692.82</v>
      </c>
      <c r="N189" s="31">
        <f t="shared" si="2"/>
        <v>936042.59677419357</v>
      </c>
      <c r="O189" s="7"/>
      <c r="P189" s="7"/>
      <c r="Q189" s="7"/>
      <c r="R189" s="7"/>
      <c r="S189" s="7"/>
      <c r="T189" s="7"/>
      <c r="U189" s="34"/>
      <c r="V189" s="8"/>
      <c r="W189" s="8"/>
    </row>
    <row r="190" spans="1:23">
      <c r="A190" s="23">
        <v>189</v>
      </c>
      <c r="B190" s="47">
        <v>189</v>
      </c>
      <c r="C190" s="69" t="s">
        <v>199</v>
      </c>
      <c r="D190" s="16"/>
      <c r="E190" s="15"/>
      <c r="F190" s="31" t="s">
        <v>1367</v>
      </c>
      <c r="G190" s="31"/>
      <c r="H190" s="31"/>
      <c r="I190" s="51">
        <v>22</v>
      </c>
      <c r="J190" s="51">
        <v>10</v>
      </c>
      <c r="K190" s="51">
        <v>2013</v>
      </c>
      <c r="L190" s="22" t="s">
        <v>369</v>
      </c>
      <c r="M190" s="22">
        <v>721293.66</v>
      </c>
      <c r="N190" s="31">
        <f t="shared" si="2"/>
        <v>581688.43548387103</v>
      </c>
      <c r="O190" s="7"/>
      <c r="P190" s="7"/>
      <c r="Q190" s="7"/>
      <c r="R190" s="7"/>
      <c r="S190" s="7"/>
      <c r="T190" s="7"/>
      <c r="U190" s="34"/>
      <c r="V190" s="8"/>
      <c r="W190" s="8"/>
    </row>
    <row r="191" spans="1:23">
      <c r="A191" s="18">
        <v>190</v>
      </c>
      <c r="B191" s="48">
        <v>190</v>
      </c>
      <c r="C191" s="69" t="s">
        <v>200</v>
      </c>
      <c r="D191" s="16"/>
      <c r="E191" s="15"/>
      <c r="F191" s="31" t="s">
        <v>1368</v>
      </c>
      <c r="G191" s="31"/>
      <c r="H191" s="31"/>
      <c r="I191" s="51">
        <v>16</v>
      </c>
      <c r="J191" s="51">
        <v>7</v>
      </c>
      <c r="K191" s="52">
        <v>2014</v>
      </c>
      <c r="L191" s="22" t="s">
        <v>369</v>
      </c>
      <c r="M191" s="22">
        <v>378222.76</v>
      </c>
      <c r="N191" s="31">
        <f t="shared" si="2"/>
        <v>305018.3548387097</v>
      </c>
      <c r="O191" s="7"/>
      <c r="P191" s="7"/>
      <c r="Q191" s="7"/>
      <c r="R191" s="7"/>
      <c r="S191" s="7"/>
      <c r="T191" s="7"/>
      <c r="U191" s="34"/>
      <c r="V191" s="8"/>
      <c r="W191" s="8"/>
    </row>
    <row r="192" spans="1:23">
      <c r="A192" s="23">
        <v>191</v>
      </c>
      <c r="B192" s="47">
        <v>191</v>
      </c>
      <c r="C192" s="69" t="s">
        <v>201</v>
      </c>
      <c r="D192" s="16"/>
      <c r="E192" s="15"/>
      <c r="F192" s="31" t="s">
        <v>1369</v>
      </c>
      <c r="G192" s="31"/>
      <c r="H192" s="31"/>
      <c r="I192" s="51">
        <v>22</v>
      </c>
      <c r="J192" s="51">
        <v>11</v>
      </c>
      <c r="K192" s="51">
        <v>2012</v>
      </c>
      <c r="L192" s="22" t="s">
        <v>369</v>
      </c>
      <c r="M192" s="22">
        <v>2325306.7999999998</v>
      </c>
      <c r="N192" s="31">
        <f t="shared" si="2"/>
        <v>1875247.4193548386</v>
      </c>
      <c r="O192" s="7"/>
      <c r="P192" s="7"/>
      <c r="Q192" s="7"/>
      <c r="R192" s="7"/>
      <c r="S192" s="7"/>
      <c r="T192" s="7"/>
      <c r="U192" s="34"/>
      <c r="V192" s="8"/>
      <c r="W192" s="8"/>
    </row>
    <row r="193" spans="1:23">
      <c r="A193" s="18">
        <v>192</v>
      </c>
      <c r="B193" s="48">
        <v>192</v>
      </c>
      <c r="C193" s="69" t="s">
        <v>202</v>
      </c>
      <c r="D193" s="16"/>
      <c r="E193" s="15"/>
      <c r="F193" s="31" t="s">
        <v>1255</v>
      </c>
      <c r="G193" s="31"/>
      <c r="H193" s="31"/>
      <c r="I193" s="51">
        <v>7</v>
      </c>
      <c r="J193" s="51">
        <v>11</v>
      </c>
      <c r="K193" s="51">
        <v>2012</v>
      </c>
      <c r="L193" s="22" t="s">
        <v>369</v>
      </c>
      <c r="M193" s="22">
        <v>1571464.49</v>
      </c>
      <c r="N193" s="31">
        <f t="shared" si="2"/>
        <v>1267310.0725806451</v>
      </c>
      <c r="O193" s="7"/>
      <c r="P193" s="7"/>
      <c r="Q193" s="7"/>
      <c r="R193" s="7"/>
      <c r="S193" s="7"/>
      <c r="T193" s="7"/>
      <c r="U193" s="34"/>
      <c r="V193" s="8"/>
      <c r="W193" s="8"/>
    </row>
    <row r="194" spans="1:23">
      <c r="A194" s="23">
        <v>193</v>
      </c>
      <c r="B194" s="47">
        <v>193</v>
      </c>
      <c r="C194" s="69" t="s">
        <v>203</v>
      </c>
      <c r="D194" s="16"/>
      <c r="E194" s="15"/>
      <c r="F194" s="31" t="s">
        <v>1370</v>
      </c>
      <c r="G194" s="31"/>
      <c r="H194" s="31"/>
      <c r="I194" s="51">
        <v>8</v>
      </c>
      <c r="J194" s="51">
        <v>11</v>
      </c>
      <c r="K194" s="51">
        <v>2012</v>
      </c>
      <c r="L194" s="22" t="s">
        <v>369</v>
      </c>
      <c r="M194" s="22">
        <v>3426641.54</v>
      </c>
      <c r="N194" s="31">
        <f t="shared" ref="N194:N251" si="3">M194/1.24</f>
        <v>2763420.5967741935</v>
      </c>
      <c r="O194" s="7"/>
      <c r="P194" s="7"/>
      <c r="Q194" s="7"/>
      <c r="R194" s="7"/>
      <c r="S194" s="7"/>
      <c r="T194" s="7"/>
      <c r="U194" s="34"/>
      <c r="V194" s="8"/>
      <c r="W194" s="8"/>
    </row>
    <row r="195" spans="1:23">
      <c r="A195" s="18">
        <v>194</v>
      </c>
      <c r="B195" s="48">
        <v>194</v>
      </c>
      <c r="C195" s="69" t="s">
        <v>204</v>
      </c>
      <c r="D195" s="16"/>
      <c r="E195" s="15"/>
      <c r="F195" s="31" t="s">
        <v>1371</v>
      </c>
      <c r="G195" s="31"/>
      <c r="H195" s="31"/>
      <c r="I195" s="51">
        <v>7</v>
      </c>
      <c r="J195" s="51">
        <v>11</v>
      </c>
      <c r="K195" s="51">
        <v>2012</v>
      </c>
      <c r="L195" s="22" t="s">
        <v>369</v>
      </c>
      <c r="M195" s="22">
        <v>2124521.27</v>
      </c>
      <c r="N195" s="31">
        <f t="shared" si="3"/>
        <v>1713323.6048387098</v>
      </c>
      <c r="O195" s="7"/>
      <c r="P195" s="7"/>
      <c r="Q195" s="7"/>
      <c r="R195" s="7"/>
      <c r="S195" s="7"/>
      <c r="T195" s="7"/>
      <c r="U195" s="34"/>
      <c r="V195" s="8"/>
      <c r="W195" s="8"/>
    </row>
    <row r="196" spans="1:23">
      <c r="A196" s="23">
        <v>195</v>
      </c>
      <c r="B196" s="47">
        <v>195</v>
      </c>
      <c r="C196" s="69" t="s">
        <v>205</v>
      </c>
      <c r="D196" s="16"/>
      <c r="E196" s="15"/>
      <c r="F196" s="31" t="s">
        <v>1372</v>
      </c>
      <c r="G196" s="31"/>
      <c r="H196" s="31"/>
      <c r="I196" s="51">
        <v>28</v>
      </c>
      <c r="J196" s="51">
        <v>2</v>
      </c>
      <c r="K196" s="51">
        <v>2014</v>
      </c>
      <c r="L196" s="22" t="s">
        <v>369</v>
      </c>
      <c r="M196" s="22">
        <v>1118577.75</v>
      </c>
      <c r="N196" s="31">
        <f t="shared" si="3"/>
        <v>902078.83064516133</v>
      </c>
      <c r="O196" s="7"/>
      <c r="P196" s="7"/>
      <c r="Q196" s="7"/>
      <c r="R196" s="7"/>
      <c r="S196" s="7"/>
      <c r="T196" s="7"/>
      <c r="U196" s="34"/>
      <c r="V196" s="8"/>
      <c r="W196" s="8"/>
    </row>
    <row r="197" spans="1:23">
      <c r="A197" s="18">
        <v>196</v>
      </c>
      <c r="B197" s="48">
        <v>196</v>
      </c>
      <c r="C197" s="69" t="s">
        <v>206</v>
      </c>
      <c r="D197" s="16"/>
      <c r="E197" s="15"/>
      <c r="F197" s="31" t="s">
        <v>1373</v>
      </c>
      <c r="G197" s="31"/>
      <c r="H197" s="31"/>
      <c r="I197" s="51">
        <v>10</v>
      </c>
      <c r="J197" s="51">
        <v>12</v>
      </c>
      <c r="K197" s="51">
        <v>2012</v>
      </c>
      <c r="L197" s="22" t="s">
        <v>369</v>
      </c>
      <c r="M197" s="22">
        <v>894722.71</v>
      </c>
      <c r="N197" s="31">
        <f t="shared" si="3"/>
        <v>721550.57258064509</v>
      </c>
      <c r="O197" s="7"/>
      <c r="P197" s="7"/>
      <c r="Q197" s="7"/>
      <c r="R197" s="7"/>
      <c r="S197" s="7"/>
      <c r="T197" s="7"/>
      <c r="U197" s="34"/>
      <c r="V197" s="8"/>
      <c r="W197" s="8"/>
    </row>
    <row r="198" spans="1:23">
      <c r="A198" s="23">
        <v>197</v>
      </c>
      <c r="B198" s="47">
        <v>197</v>
      </c>
      <c r="C198" s="69" t="s">
        <v>207</v>
      </c>
      <c r="D198" s="16"/>
      <c r="E198" s="15"/>
      <c r="F198" s="31" t="s">
        <v>1374</v>
      </c>
      <c r="G198" s="31"/>
      <c r="H198" s="31"/>
      <c r="I198" s="51">
        <v>20</v>
      </c>
      <c r="J198" s="51">
        <v>3</v>
      </c>
      <c r="K198" s="51">
        <v>2013</v>
      </c>
      <c r="L198" s="22" t="s">
        <v>369</v>
      </c>
      <c r="M198" s="22">
        <v>816838.41</v>
      </c>
      <c r="N198" s="31">
        <f t="shared" si="3"/>
        <v>658740.65322580643</v>
      </c>
      <c r="O198" s="7"/>
      <c r="P198" s="7"/>
      <c r="Q198" s="7"/>
      <c r="R198" s="7"/>
      <c r="S198" s="7"/>
      <c r="T198" s="7"/>
      <c r="U198" s="34"/>
      <c r="V198" s="8"/>
      <c r="W198" s="8"/>
    </row>
    <row r="199" spans="1:23">
      <c r="A199" s="18">
        <v>198</v>
      </c>
      <c r="B199" s="48">
        <v>198</v>
      </c>
      <c r="C199" s="69" t="s">
        <v>208</v>
      </c>
      <c r="D199" s="16"/>
      <c r="E199" s="15"/>
      <c r="F199" s="31" t="s">
        <v>1375</v>
      </c>
      <c r="G199" s="31"/>
      <c r="H199" s="31"/>
      <c r="I199" s="51">
        <v>29</v>
      </c>
      <c r="J199" s="51">
        <v>3</v>
      </c>
      <c r="K199" s="51">
        <v>2013</v>
      </c>
      <c r="L199" s="22" t="s">
        <v>369</v>
      </c>
      <c r="M199" s="22">
        <v>879560.08</v>
      </c>
      <c r="N199" s="31">
        <f t="shared" si="3"/>
        <v>709322.6451612903</v>
      </c>
      <c r="O199" s="7"/>
      <c r="P199" s="7"/>
      <c r="Q199" s="7"/>
      <c r="R199" s="7"/>
      <c r="S199" s="7"/>
      <c r="T199" s="7"/>
      <c r="U199" s="34"/>
      <c r="V199" s="8"/>
      <c r="W199" s="8"/>
    </row>
    <row r="200" spans="1:23">
      <c r="A200" s="23">
        <v>199</v>
      </c>
      <c r="B200" s="47">
        <v>199</v>
      </c>
      <c r="C200" s="69" t="s">
        <v>209</v>
      </c>
      <c r="D200" s="16"/>
      <c r="E200" s="15"/>
      <c r="F200" s="31" t="s">
        <v>1376</v>
      </c>
      <c r="G200" s="31"/>
      <c r="H200" s="31"/>
      <c r="I200" s="51">
        <v>20</v>
      </c>
      <c r="J200" s="51">
        <v>3</v>
      </c>
      <c r="K200" s="51">
        <v>2013</v>
      </c>
      <c r="L200" s="22" t="s">
        <v>369</v>
      </c>
      <c r="M200" s="22">
        <v>887673.65</v>
      </c>
      <c r="N200" s="31">
        <f t="shared" si="3"/>
        <v>715865.84677419357</v>
      </c>
      <c r="O200" s="7"/>
      <c r="P200" s="7"/>
      <c r="Q200" s="7"/>
      <c r="R200" s="7"/>
      <c r="S200" s="7"/>
      <c r="T200" s="7"/>
      <c r="U200" s="34"/>
      <c r="V200" s="8"/>
      <c r="W200" s="8"/>
    </row>
    <row r="201" spans="1:23">
      <c r="A201" s="18">
        <v>200</v>
      </c>
      <c r="B201" s="48">
        <v>200</v>
      </c>
      <c r="C201" s="69" t="s">
        <v>210</v>
      </c>
      <c r="D201" s="16"/>
      <c r="E201" s="15"/>
      <c r="F201" s="31" t="s">
        <v>1377</v>
      </c>
      <c r="G201" s="31"/>
      <c r="H201" s="31"/>
      <c r="I201" s="51">
        <v>14</v>
      </c>
      <c r="J201" s="51">
        <v>11</v>
      </c>
      <c r="K201" s="51">
        <v>2013</v>
      </c>
      <c r="L201" s="22" t="s">
        <v>369</v>
      </c>
      <c r="M201" s="22">
        <v>2306779.75</v>
      </c>
      <c r="N201" s="31">
        <f t="shared" si="3"/>
        <v>1860306.25</v>
      </c>
      <c r="O201" s="7"/>
      <c r="P201" s="7"/>
      <c r="Q201" s="7"/>
      <c r="R201" s="7"/>
      <c r="S201" s="7"/>
      <c r="T201" s="7"/>
      <c r="U201" s="34"/>
      <c r="V201" s="8"/>
      <c r="W201" s="8"/>
    </row>
    <row r="202" spans="1:23">
      <c r="A202" s="23">
        <v>201</v>
      </c>
      <c r="B202" s="47">
        <v>201</v>
      </c>
      <c r="C202" s="69" t="s">
        <v>211</v>
      </c>
      <c r="D202" s="16"/>
      <c r="E202" s="15"/>
      <c r="F202" s="31" t="s">
        <v>1378</v>
      </c>
      <c r="G202" s="31"/>
      <c r="H202" s="31"/>
      <c r="I202" s="51">
        <v>28</v>
      </c>
      <c r="J202" s="51">
        <v>2</v>
      </c>
      <c r="K202" s="51">
        <v>2014</v>
      </c>
      <c r="L202" s="22" t="s">
        <v>369</v>
      </c>
      <c r="M202" s="22">
        <v>1080914.3700000001</v>
      </c>
      <c r="N202" s="31">
        <f t="shared" si="3"/>
        <v>871705.1370967743</v>
      </c>
      <c r="O202" s="7"/>
      <c r="P202" s="7"/>
      <c r="Q202" s="7"/>
      <c r="R202" s="7"/>
      <c r="S202" s="7"/>
      <c r="T202" s="7"/>
      <c r="U202" s="34"/>
      <c r="V202" s="8"/>
      <c r="W202" s="8"/>
    </row>
    <row r="203" spans="1:23">
      <c r="A203" s="18">
        <v>202</v>
      </c>
      <c r="B203" s="48">
        <v>202</v>
      </c>
      <c r="C203" s="69" t="s">
        <v>212</v>
      </c>
      <c r="D203" s="16"/>
      <c r="E203" s="15"/>
      <c r="F203" s="31" t="s">
        <v>1379</v>
      </c>
      <c r="G203" s="31"/>
      <c r="H203" s="31"/>
      <c r="I203" s="51">
        <v>10</v>
      </c>
      <c r="J203" s="51">
        <v>12</v>
      </c>
      <c r="K203" s="51">
        <v>2012</v>
      </c>
      <c r="L203" s="22" t="s">
        <v>369</v>
      </c>
      <c r="M203" s="22">
        <v>727183.46</v>
      </c>
      <c r="N203" s="31">
        <f t="shared" si="3"/>
        <v>586438.27419354836</v>
      </c>
      <c r="O203" s="7"/>
      <c r="P203" s="7"/>
      <c r="Q203" s="7"/>
      <c r="R203" s="7"/>
      <c r="S203" s="7"/>
      <c r="T203" s="7"/>
      <c r="U203" s="34"/>
      <c r="V203" s="8"/>
      <c r="W203" s="8"/>
    </row>
    <row r="204" spans="1:23">
      <c r="A204" s="23">
        <v>203</v>
      </c>
      <c r="B204" s="47">
        <v>203</v>
      </c>
      <c r="C204" s="69" t="s">
        <v>213</v>
      </c>
      <c r="D204" s="16"/>
      <c r="E204" s="15"/>
      <c r="F204" s="31" t="s">
        <v>1380</v>
      </c>
      <c r="G204" s="31"/>
      <c r="H204" s="31"/>
      <c r="I204" s="51">
        <v>10</v>
      </c>
      <c r="J204" s="51">
        <v>12</v>
      </c>
      <c r="K204" s="51">
        <v>2012</v>
      </c>
      <c r="L204" s="22" t="s">
        <v>369</v>
      </c>
      <c r="M204" s="22">
        <v>853840.72</v>
      </c>
      <c r="N204" s="31">
        <f t="shared" si="3"/>
        <v>688581.22580645164</v>
      </c>
      <c r="O204" s="7"/>
      <c r="P204" s="7"/>
      <c r="Q204" s="7"/>
      <c r="R204" s="7"/>
      <c r="S204" s="7"/>
      <c r="T204" s="7"/>
      <c r="U204" s="34"/>
      <c r="V204" s="8"/>
      <c r="W204" s="8"/>
    </row>
    <row r="205" spans="1:23">
      <c r="A205" s="18">
        <v>204</v>
      </c>
      <c r="B205" s="48">
        <v>204</v>
      </c>
      <c r="C205" s="69" t="s">
        <v>214</v>
      </c>
      <c r="D205" s="16"/>
      <c r="E205" s="15"/>
      <c r="F205" s="31" t="s">
        <v>1381</v>
      </c>
      <c r="G205" s="31"/>
      <c r="H205" s="31"/>
      <c r="I205" s="51">
        <v>17</v>
      </c>
      <c r="J205" s="51">
        <v>10</v>
      </c>
      <c r="K205" s="51">
        <v>2013</v>
      </c>
      <c r="L205" s="22" t="s">
        <v>369</v>
      </c>
      <c r="M205" s="22">
        <v>1173035.3700000001</v>
      </c>
      <c r="N205" s="31">
        <f t="shared" si="3"/>
        <v>945996.26612903236</v>
      </c>
      <c r="O205" s="7"/>
      <c r="P205" s="7"/>
      <c r="Q205" s="7"/>
      <c r="R205" s="7"/>
      <c r="S205" s="7"/>
      <c r="T205" s="7"/>
      <c r="U205" s="34"/>
      <c r="V205" s="8"/>
      <c r="W205" s="8"/>
    </row>
    <row r="206" spans="1:23">
      <c r="A206" s="23">
        <v>205</v>
      </c>
      <c r="B206" s="47">
        <v>205</v>
      </c>
      <c r="C206" s="69" t="s">
        <v>215</v>
      </c>
      <c r="D206" s="16"/>
      <c r="E206" s="15"/>
      <c r="F206" s="31" t="s">
        <v>1382</v>
      </c>
      <c r="G206" s="31"/>
      <c r="H206" s="31"/>
      <c r="I206" s="51">
        <v>25</v>
      </c>
      <c r="J206" s="51">
        <v>2</v>
      </c>
      <c r="K206" s="51">
        <v>2013</v>
      </c>
      <c r="L206" s="22" t="s">
        <v>369</v>
      </c>
      <c r="M206" s="22">
        <v>1121628.01</v>
      </c>
      <c r="N206" s="31">
        <f t="shared" si="3"/>
        <v>904538.71774193551</v>
      </c>
      <c r="O206" s="7"/>
      <c r="P206" s="7"/>
      <c r="Q206" s="7"/>
      <c r="R206" s="7"/>
      <c r="S206" s="7"/>
      <c r="T206" s="7"/>
      <c r="U206" s="34"/>
      <c r="V206" s="8"/>
      <c r="W206" s="8"/>
    </row>
    <row r="207" spans="1:23">
      <c r="A207" s="18">
        <v>206</v>
      </c>
      <c r="B207" s="48">
        <v>206</v>
      </c>
      <c r="C207" s="69" t="s">
        <v>216</v>
      </c>
      <c r="D207" s="16"/>
      <c r="E207" s="15"/>
      <c r="F207" s="31" t="s">
        <v>1383</v>
      </c>
      <c r="G207" s="31"/>
      <c r="H207" s="31"/>
      <c r="I207" s="54">
        <v>18</v>
      </c>
      <c r="J207" s="54">
        <v>12</v>
      </c>
      <c r="K207" s="54">
        <v>2012</v>
      </c>
      <c r="L207" s="22" t="s">
        <v>369</v>
      </c>
      <c r="M207" s="22">
        <v>1051107.56</v>
      </c>
      <c r="N207" s="31">
        <f t="shared" si="3"/>
        <v>847667.3870967743</v>
      </c>
      <c r="O207" s="7"/>
      <c r="P207" s="7"/>
      <c r="Q207" s="7"/>
      <c r="R207" s="7"/>
      <c r="S207" s="7"/>
      <c r="T207" s="7"/>
      <c r="U207" s="34"/>
      <c r="V207" s="8"/>
      <c r="W207" s="8"/>
    </row>
    <row r="208" spans="1:23">
      <c r="A208" s="23">
        <v>207</v>
      </c>
      <c r="B208" s="47">
        <v>207</v>
      </c>
      <c r="C208" s="69" t="s">
        <v>217</v>
      </c>
      <c r="D208" s="16"/>
      <c r="E208" s="15"/>
      <c r="F208" s="31" t="s">
        <v>1384</v>
      </c>
      <c r="G208" s="31"/>
      <c r="H208" s="31"/>
      <c r="I208" s="51">
        <v>12</v>
      </c>
      <c r="J208" s="51">
        <v>12</v>
      </c>
      <c r="K208" s="51">
        <v>2012</v>
      </c>
      <c r="L208" s="22" t="s">
        <v>369</v>
      </c>
      <c r="M208" s="22">
        <v>1005768</v>
      </c>
      <c r="N208" s="31">
        <f t="shared" si="3"/>
        <v>811103.22580645164</v>
      </c>
      <c r="O208" s="7"/>
      <c r="P208" s="7"/>
      <c r="Q208" s="7"/>
      <c r="R208" s="7"/>
      <c r="S208" s="7"/>
      <c r="T208" s="7"/>
      <c r="U208" s="34"/>
      <c r="V208" s="8"/>
      <c r="W208" s="8"/>
    </row>
    <row r="209" spans="1:23">
      <c r="A209" s="18">
        <v>208</v>
      </c>
      <c r="B209" s="48">
        <v>208</v>
      </c>
      <c r="C209" s="69" t="s">
        <v>218</v>
      </c>
      <c r="D209" s="16"/>
      <c r="E209" s="15"/>
      <c r="F209" s="31" t="s">
        <v>1385</v>
      </c>
      <c r="G209" s="31"/>
      <c r="H209" s="31"/>
      <c r="I209" s="51">
        <v>11</v>
      </c>
      <c r="J209" s="51">
        <v>12</v>
      </c>
      <c r="K209" s="51">
        <v>2012</v>
      </c>
      <c r="L209" s="22" t="s">
        <v>369</v>
      </c>
      <c r="M209" s="22">
        <v>1747101.94</v>
      </c>
      <c r="N209" s="31">
        <f t="shared" si="3"/>
        <v>1408953.1774193549</v>
      </c>
      <c r="O209" s="7"/>
      <c r="P209" s="7"/>
      <c r="Q209" s="7"/>
      <c r="R209" s="7"/>
      <c r="S209" s="7"/>
      <c r="T209" s="7"/>
      <c r="U209" s="34"/>
      <c r="V209" s="8"/>
      <c r="W209" s="8"/>
    </row>
    <row r="210" spans="1:23">
      <c r="A210" s="23">
        <v>209</v>
      </c>
      <c r="B210" s="47">
        <v>209</v>
      </c>
      <c r="C210" s="69" t="s">
        <v>219</v>
      </c>
      <c r="D210" s="16"/>
      <c r="E210" s="15"/>
      <c r="F210" s="31" t="s">
        <v>1386</v>
      </c>
      <c r="G210" s="31"/>
      <c r="H210" s="31"/>
      <c r="I210" s="51">
        <v>7</v>
      </c>
      <c r="J210" s="51">
        <v>8</v>
      </c>
      <c r="K210" s="51">
        <v>2013</v>
      </c>
      <c r="L210" s="22" t="s">
        <v>369</v>
      </c>
      <c r="M210" s="22">
        <v>2193250.96</v>
      </c>
      <c r="N210" s="31">
        <f t="shared" si="3"/>
        <v>1768750.7741935484</v>
      </c>
      <c r="O210" s="7"/>
      <c r="P210" s="7"/>
      <c r="Q210" s="7"/>
      <c r="R210" s="7"/>
      <c r="S210" s="7"/>
      <c r="T210" s="7"/>
      <c r="U210" s="34"/>
      <c r="V210" s="8"/>
      <c r="W210" s="8"/>
    </row>
    <row r="211" spans="1:23">
      <c r="A211" s="18">
        <v>210</v>
      </c>
      <c r="B211" s="48">
        <v>210</v>
      </c>
      <c r="C211" s="69" t="s">
        <v>220</v>
      </c>
      <c r="D211" s="16"/>
      <c r="E211" s="15"/>
      <c r="F211" s="31" t="s">
        <v>1387</v>
      </c>
      <c r="G211" s="31"/>
      <c r="H211" s="31"/>
      <c r="I211" s="51">
        <v>10</v>
      </c>
      <c r="J211" s="51">
        <v>12</v>
      </c>
      <c r="K211" s="51">
        <v>2012</v>
      </c>
      <c r="L211" s="22" t="s">
        <v>369</v>
      </c>
      <c r="M211" s="22">
        <v>2151824.61</v>
      </c>
      <c r="N211" s="31">
        <f t="shared" si="3"/>
        <v>1735342.4274193547</v>
      </c>
      <c r="O211" s="7"/>
      <c r="P211" s="7"/>
      <c r="Q211" s="7"/>
      <c r="R211" s="7"/>
      <c r="S211" s="7"/>
      <c r="T211" s="7"/>
      <c r="U211" s="34"/>
      <c r="V211" s="8"/>
      <c r="W211" s="8"/>
    </row>
    <row r="212" spans="1:23">
      <c r="A212" s="23">
        <v>211</v>
      </c>
      <c r="B212" s="47">
        <v>211</v>
      </c>
      <c r="C212" s="69" t="s">
        <v>221</v>
      </c>
      <c r="D212" s="16"/>
      <c r="E212" s="15"/>
      <c r="F212" s="31" t="s">
        <v>1388</v>
      </c>
      <c r="G212" s="31"/>
      <c r="H212" s="31"/>
      <c r="I212" s="51">
        <v>23</v>
      </c>
      <c r="J212" s="51">
        <v>7</v>
      </c>
      <c r="K212" s="51">
        <v>2013</v>
      </c>
      <c r="L212" s="22" t="s">
        <v>369</v>
      </c>
      <c r="M212" s="22">
        <v>1445171.75</v>
      </c>
      <c r="N212" s="31">
        <f t="shared" si="3"/>
        <v>1165461.0887096773</v>
      </c>
      <c r="O212" s="7"/>
      <c r="P212" s="7"/>
      <c r="Q212" s="7"/>
      <c r="R212" s="7"/>
      <c r="S212" s="7"/>
      <c r="T212" s="7"/>
      <c r="U212" s="34"/>
      <c r="V212" s="8"/>
      <c r="W212" s="8"/>
    </row>
    <row r="213" spans="1:23">
      <c r="A213" s="18">
        <v>212</v>
      </c>
      <c r="B213" s="48">
        <v>212</v>
      </c>
      <c r="C213" s="69" t="s">
        <v>222</v>
      </c>
      <c r="D213" s="16"/>
      <c r="E213" s="15"/>
      <c r="F213" s="31" t="s">
        <v>1389</v>
      </c>
      <c r="G213" s="31"/>
      <c r="H213" s="31"/>
      <c r="I213" s="51">
        <v>15</v>
      </c>
      <c r="J213" s="51">
        <v>1</v>
      </c>
      <c r="K213" s="51">
        <v>2014</v>
      </c>
      <c r="L213" s="22" t="s">
        <v>369</v>
      </c>
      <c r="M213" s="22">
        <v>1728247.08</v>
      </c>
      <c r="N213" s="31">
        <f t="shared" si="3"/>
        <v>1393747.6451612904</v>
      </c>
      <c r="O213" s="7"/>
      <c r="P213" s="7"/>
      <c r="Q213" s="7"/>
      <c r="R213" s="7"/>
      <c r="S213" s="7"/>
      <c r="T213" s="7"/>
      <c r="U213" s="34"/>
      <c r="V213" s="8"/>
      <c r="W213" s="8"/>
    </row>
    <row r="214" spans="1:23">
      <c r="A214" s="23">
        <v>213</v>
      </c>
      <c r="B214" s="47">
        <v>213</v>
      </c>
      <c r="C214" s="69" t="s">
        <v>223</v>
      </c>
      <c r="D214" s="16"/>
      <c r="E214" s="15"/>
      <c r="F214" s="31" t="s">
        <v>1390</v>
      </c>
      <c r="G214" s="31"/>
      <c r="H214" s="31"/>
      <c r="I214" s="51">
        <v>5</v>
      </c>
      <c r="J214" s="51">
        <v>12</v>
      </c>
      <c r="K214" s="51">
        <v>2012</v>
      </c>
      <c r="L214" s="22" t="s">
        <v>369</v>
      </c>
      <c r="M214" s="22">
        <v>2382249.2799999998</v>
      </c>
      <c r="N214" s="31">
        <f t="shared" si="3"/>
        <v>1921168.7741935481</v>
      </c>
      <c r="O214" s="7"/>
      <c r="P214" s="7"/>
      <c r="Q214" s="7"/>
      <c r="R214" s="7"/>
      <c r="S214" s="7"/>
      <c r="T214" s="7"/>
      <c r="U214" s="34"/>
      <c r="V214" s="8"/>
      <c r="W214" s="8"/>
    </row>
    <row r="215" spans="1:23">
      <c r="A215" s="18">
        <v>214</v>
      </c>
      <c r="B215" s="48">
        <v>214</v>
      </c>
      <c r="C215" s="69" t="s">
        <v>224</v>
      </c>
      <c r="D215" s="16"/>
      <c r="E215" s="15"/>
      <c r="F215" s="31" t="s">
        <v>1391</v>
      </c>
      <c r="G215" s="31"/>
      <c r="H215" s="31"/>
      <c r="I215" s="51">
        <v>23</v>
      </c>
      <c r="J215" s="51">
        <v>7</v>
      </c>
      <c r="K215" s="51">
        <v>2013</v>
      </c>
      <c r="L215" s="22" t="s">
        <v>369</v>
      </c>
      <c r="M215" s="22">
        <v>984422.78</v>
      </c>
      <c r="N215" s="31">
        <f t="shared" si="3"/>
        <v>793889.33870967745</v>
      </c>
      <c r="O215" s="7"/>
      <c r="P215" s="7"/>
      <c r="Q215" s="7"/>
      <c r="R215" s="7"/>
      <c r="S215" s="7"/>
      <c r="T215" s="7"/>
      <c r="U215" s="34"/>
      <c r="V215" s="8"/>
      <c r="W215" s="8"/>
    </row>
    <row r="216" spans="1:23" ht="31.2">
      <c r="A216" s="23">
        <v>215</v>
      </c>
      <c r="B216" s="47">
        <v>215</v>
      </c>
      <c r="C216" s="69" t="s">
        <v>225</v>
      </c>
      <c r="D216" s="16"/>
      <c r="E216" s="15"/>
      <c r="F216" s="31" t="s">
        <v>1392</v>
      </c>
      <c r="G216" s="31"/>
      <c r="H216" s="31"/>
      <c r="I216" s="51">
        <v>27</v>
      </c>
      <c r="J216" s="51">
        <v>12</v>
      </c>
      <c r="K216" s="51">
        <v>2012</v>
      </c>
      <c r="L216" s="22" t="s">
        <v>369</v>
      </c>
      <c r="M216" s="22">
        <v>1220763.6399999999</v>
      </c>
      <c r="N216" s="31">
        <f t="shared" si="3"/>
        <v>984486.80645161285</v>
      </c>
      <c r="O216" s="7"/>
      <c r="P216" s="7"/>
      <c r="Q216" s="7"/>
      <c r="R216" s="7"/>
      <c r="S216" s="7"/>
      <c r="T216" s="7"/>
      <c r="U216" s="34"/>
      <c r="V216" s="8"/>
      <c r="W216" s="8"/>
    </row>
    <row r="217" spans="1:23">
      <c r="A217" s="18">
        <v>216</v>
      </c>
      <c r="B217" s="48">
        <v>216</v>
      </c>
      <c r="C217" s="69" t="s">
        <v>226</v>
      </c>
      <c r="D217" s="16"/>
      <c r="E217" s="15"/>
      <c r="F217" s="31" t="s">
        <v>1393</v>
      </c>
      <c r="G217" s="31"/>
      <c r="H217" s="31"/>
      <c r="I217" s="51">
        <v>13</v>
      </c>
      <c r="J217" s="51">
        <v>12</v>
      </c>
      <c r="K217" s="51">
        <v>2012</v>
      </c>
      <c r="L217" s="22" t="s">
        <v>369</v>
      </c>
      <c r="M217" s="22">
        <v>1216517.3700000001</v>
      </c>
      <c r="N217" s="31">
        <f t="shared" si="3"/>
        <v>981062.39516129042</v>
      </c>
      <c r="O217" s="7"/>
      <c r="P217" s="7"/>
      <c r="Q217" s="7"/>
      <c r="R217" s="7"/>
      <c r="S217" s="7"/>
      <c r="T217" s="7"/>
      <c r="U217" s="34"/>
      <c r="V217" s="8"/>
      <c r="W217" s="8"/>
    </row>
    <row r="218" spans="1:23">
      <c r="A218" s="23">
        <v>217</v>
      </c>
      <c r="B218" s="47">
        <v>217</v>
      </c>
      <c r="C218" s="69" t="s">
        <v>227</v>
      </c>
      <c r="D218" s="16"/>
      <c r="E218" s="15"/>
      <c r="F218" s="31" t="s">
        <v>1394</v>
      </c>
      <c r="G218" s="31"/>
      <c r="H218" s="31"/>
      <c r="I218" s="51">
        <v>6</v>
      </c>
      <c r="J218" s="51">
        <v>12</v>
      </c>
      <c r="K218" s="51">
        <v>2012</v>
      </c>
      <c r="L218" s="22" t="s">
        <v>369</v>
      </c>
      <c r="M218" s="22">
        <v>1169025.6100000001</v>
      </c>
      <c r="N218" s="31">
        <f t="shared" si="3"/>
        <v>942762.58870967745</v>
      </c>
      <c r="O218" s="7"/>
      <c r="P218" s="7"/>
      <c r="Q218" s="7"/>
      <c r="R218" s="7"/>
      <c r="S218" s="7"/>
      <c r="T218" s="7"/>
      <c r="U218" s="34"/>
      <c r="V218" s="8"/>
      <c r="W218" s="8"/>
    </row>
    <row r="219" spans="1:23">
      <c r="A219" s="18">
        <v>218</v>
      </c>
      <c r="B219" s="48">
        <v>218</v>
      </c>
      <c r="C219" s="69" t="s">
        <v>228</v>
      </c>
      <c r="D219" s="16"/>
      <c r="E219" s="15"/>
      <c r="F219" s="31" t="s">
        <v>1395</v>
      </c>
      <c r="G219" s="31"/>
      <c r="H219" s="31"/>
      <c r="I219" s="51">
        <v>5</v>
      </c>
      <c r="J219" s="51">
        <v>12</v>
      </c>
      <c r="K219" s="51">
        <v>2012</v>
      </c>
      <c r="L219" s="22" t="s">
        <v>369</v>
      </c>
      <c r="M219" s="22">
        <v>1164617.99</v>
      </c>
      <c r="N219" s="31">
        <f t="shared" si="3"/>
        <v>939208.05645161285</v>
      </c>
      <c r="O219" s="7"/>
      <c r="P219" s="7"/>
      <c r="Q219" s="7"/>
      <c r="R219" s="7"/>
      <c r="S219" s="7"/>
      <c r="T219" s="7"/>
      <c r="U219" s="34"/>
      <c r="V219" s="8"/>
      <c r="W219" s="8"/>
    </row>
    <row r="220" spans="1:23">
      <c r="A220" s="23">
        <v>219</v>
      </c>
      <c r="B220" s="47">
        <v>219</v>
      </c>
      <c r="C220" s="69" t="s">
        <v>229</v>
      </c>
      <c r="D220" s="16"/>
      <c r="E220" s="15"/>
      <c r="F220" s="31" t="s">
        <v>1396</v>
      </c>
      <c r="G220" s="31"/>
      <c r="H220" s="31"/>
      <c r="I220" s="51">
        <v>20</v>
      </c>
      <c r="J220" s="51">
        <v>12</v>
      </c>
      <c r="K220" s="51">
        <v>2012</v>
      </c>
      <c r="L220" s="22" t="s">
        <v>369</v>
      </c>
      <c r="M220" s="22">
        <v>1219919.5</v>
      </c>
      <c r="N220" s="31">
        <f t="shared" si="3"/>
        <v>983806.04838709673</v>
      </c>
      <c r="O220" s="7"/>
      <c r="P220" s="7"/>
      <c r="Q220" s="7"/>
      <c r="R220" s="7"/>
      <c r="S220" s="7"/>
      <c r="T220" s="7"/>
      <c r="U220" s="34"/>
      <c r="V220" s="8"/>
      <c r="W220" s="8"/>
    </row>
    <row r="221" spans="1:23">
      <c r="A221" s="18">
        <v>220</v>
      </c>
      <c r="B221" s="48">
        <v>220</v>
      </c>
      <c r="C221" s="69" t="s">
        <v>230</v>
      </c>
      <c r="D221" s="16"/>
      <c r="E221" s="15"/>
      <c r="F221" s="31" t="s">
        <v>1362</v>
      </c>
      <c r="G221" s="31"/>
      <c r="H221" s="31"/>
      <c r="I221" s="51">
        <v>5</v>
      </c>
      <c r="J221" s="51">
        <v>12</v>
      </c>
      <c r="K221" s="51">
        <v>2012</v>
      </c>
      <c r="L221" s="22" t="s">
        <v>369</v>
      </c>
      <c r="M221" s="22">
        <v>1219919.5</v>
      </c>
      <c r="N221" s="31">
        <f t="shared" si="3"/>
        <v>983806.04838709673</v>
      </c>
      <c r="O221" s="7"/>
      <c r="P221" s="7"/>
      <c r="Q221" s="7"/>
      <c r="R221" s="7"/>
      <c r="S221" s="7"/>
      <c r="T221" s="7"/>
      <c r="U221" s="34"/>
      <c r="V221" s="8"/>
      <c r="W221" s="8"/>
    </row>
    <row r="222" spans="1:23">
      <c r="A222" s="23">
        <v>221</v>
      </c>
      <c r="B222" s="47">
        <v>221</v>
      </c>
      <c r="C222" s="69" t="s">
        <v>231</v>
      </c>
      <c r="D222" s="16"/>
      <c r="E222" s="15"/>
      <c r="F222" s="31" t="s">
        <v>1397</v>
      </c>
      <c r="G222" s="31"/>
      <c r="H222" s="31"/>
      <c r="I222" s="51">
        <v>11</v>
      </c>
      <c r="J222" s="51">
        <v>12</v>
      </c>
      <c r="K222" s="51">
        <v>2012</v>
      </c>
      <c r="L222" s="22" t="s">
        <v>369</v>
      </c>
      <c r="M222" s="22">
        <v>1157971.3400000001</v>
      </c>
      <c r="N222" s="31">
        <f t="shared" si="3"/>
        <v>933847.8548387097</v>
      </c>
      <c r="O222" s="19"/>
      <c r="P222" s="19"/>
      <c r="Q222" s="19"/>
      <c r="R222" s="19"/>
      <c r="S222" s="19"/>
      <c r="T222" s="19"/>
    </row>
    <row r="223" spans="1:23" ht="31.2">
      <c r="A223" s="18">
        <v>222</v>
      </c>
      <c r="B223" s="48">
        <v>222</v>
      </c>
      <c r="C223" s="69" t="s">
        <v>232</v>
      </c>
      <c r="D223" s="16"/>
      <c r="E223" s="15"/>
      <c r="F223" s="31" t="s">
        <v>1398</v>
      </c>
      <c r="G223" s="31"/>
      <c r="H223" s="31"/>
      <c r="I223" s="51">
        <v>11</v>
      </c>
      <c r="J223" s="51">
        <v>12</v>
      </c>
      <c r="K223" s="51">
        <v>2012</v>
      </c>
      <c r="L223" s="22" t="s">
        <v>369</v>
      </c>
      <c r="M223" s="22">
        <v>1857512.9100000001</v>
      </c>
      <c r="N223" s="31">
        <f t="shared" si="3"/>
        <v>1497994.2822580647</v>
      </c>
      <c r="O223" s="19"/>
      <c r="P223" s="19"/>
      <c r="Q223" s="19"/>
      <c r="R223" s="19"/>
      <c r="S223" s="19"/>
      <c r="T223" s="19"/>
    </row>
    <row r="224" spans="1:23">
      <c r="A224" s="23">
        <v>223</v>
      </c>
      <c r="B224" s="47">
        <v>223</v>
      </c>
      <c r="C224" s="69" t="s">
        <v>233</v>
      </c>
      <c r="D224" s="16"/>
      <c r="E224" s="15"/>
      <c r="F224" s="31" t="s">
        <v>1399</v>
      </c>
      <c r="G224" s="31"/>
      <c r="H224" s="31"/>
      <c r="I224" s="51">
        <v>6</v>
      </c>
      <c r="J224" s="51">
        <v>12</v>
      </c>
      <c r="K224" s="51">
        <v>2012</v>
      </c>
      <c r="L224" s="22" t="s">
        <v>369</v>
      </c>
      <c r="M224" s="22">
        <v>1165391.81</v>
      </c>
      <c r="N224" s="31">
        <f t="shared" si="3"/>
        <v>939832.1048387097</v>
      </c>
      <c r="O224" s="19"/>
      <c r="P224" s="19"/>
      <c r="Q224" s="19"/>
      <c r="R224" s="19"/>
      <c r="S224" s="19"/>
      <c r="T224" s="19"/>
    </row>
    <row r="225" spans="1:20">
      <c r="A225" s="18">
        <v>224</v>
      </c>
      <c r="B225" s="48">
        <v>224</v>
      </c>
      <c r="C225" s="69" t="s">
        <v>234</v>
      </c>
      <c r="D225" s="16"/>
      <c r="E225" s="15"/>
      <c r="F225" s="31" t="s">
        <v>1400</v>
      </c>
      <c r="G225" s="31"/>
      <c r="H225" s="31"/>
      <c r="I225" s="51">
        <v>27</v>
      </c>
      <c r="J225" s="51">
        <v>6</v>
      </c>
      <c r="K225" s="51">
        <v>2014</v>
      </c>
      <c r="L225" s="22" t="s">
        <v>369</v>
      </c>
      <c r="M225" s="22">
        <v>1159501.8899999999</v>
      </c>
      <c r="N225" s="31">
        <f t="shared" si="3"/>
        <v>935082.16935483867</v>
      </c>
      <c r="O225" s="19"/>
      <c r="P225" s="19"/>
      <c r="Q225" s="19"/>
      <c r="R225" s="19"/>
      <c r="S225" s="19"/>
      <c r="T225" s="19"/>
    </row>
    <row r="226" spans="1:20">
      <c r="A226" s="23">
        <v>225</v>
      </c>
      <c r="B226" s="47">
        <v>225</v>
      </c>
      <c r="C226" s="69" t="s">
        <v>235</v>
      </c>
      <c r="D226" s="16"/>
      <c r="E226" s="15"/>
      <c r="F226" s="31" t="s">
        <v>1401</v>
      </c>
      <c r="G226" s="31"/>
      <c r="H226" s="31"/>
      <c r="I226" s="51">
        <v>10</v>
      </c>
      <c r="J226" s="51">
        <v>4</v>
      </c>
      <c r="K226" s="51">
        <v>2013</v>
      </c>
      <c r="L226" s="22" t="s">
        <v>369</v>
      </c>
      <c r="M226" s="22">
        <v>487298.42</v>
      </c>
      <c r="N226" s="31">
        <f t="shared" si="3"/>
        <v>392982.59677419352</v>
      </c>
      <c r="O226" s="19"/>
      <c r="P226" s="19"/>
      <c r="Q226" s="19"/>
      <c r="R226" s="19"/>
      <c r="S226" s="19"/>
      <c r="T226" s="19"/>
    </row>
    <row r="227" spans="1:20" ht="31.2">
      <c r="A227" s="18">
        <v>226</v>
      </c>
      <c r="B227" s="48">
        <v>226</v>
      </c>
      <c r="C227" s="69" t="s">
        <v>236</v>
      </c>
      <c r="D227" s="16"/>
      <c r="E227" s="15"/>
      <c r="F227" s="31" t="s">
        <v>1402</v>
      </c>
      <c r="G227" s="31"/>
      <c r="H227" s="31"/>
      <c r="I227" s="51">
        <v>20</v>
      </c>
      <c r="J227" s="51">
        <v>5</v>
      </c>
      <c r="K227" s="51">
        <v>2013</v>
      </c>
      <c r="L227" s="22" t="s">
        <v>369</v>
      </c>
      <c r="M227" s="22">
        <v>560336.06000000006</v>
      </c>
      <c r="N227" s="31">
        <f t="shared" si="3"/>
        <v>451883.91935483878</v>
      </c>
      <c r="O227" s="19"/>
      <c r="P227" s="19"/>
      <c r="Q227" s="19"/>
      <c r="R227" s="19"/>
      <c r="S227" s="19"/>
      <c r="T227" s="19"/>
    </row>
    <row r="228" spans="1:20">
      <c r="A228" s="23">
        <v>227</v>
      </c>
      <c r="B228" s="47">
        <v>227</v>
      </c>
      <c r="C228" s="69" t="s">
        <v>237</v>
      </c>
      <c r="D228" s="16"/>
      <c r="E228" s="15"/>
      <c r="F228" s="31" t="s">
        <v>1403</v>
      </c>
      <c r="G228" s="31"/>
      <c r="H228" s="31"/>
      <c r="I228" s="51">
        <v>19</v>
      </c>
      <c r="J228" s="51">
        <v>11</v>
      </c>
      <c r="K228" s="51">
        <v>2013</v>
      </c>
      <c r="L228" s="22" t="s">
        <v>369</v>
      </c>
      <c r="M228" s="22">
        <v>491296.52</v>
      </c>
      <c r="N228" s="31">
        <f t="shared" si="3"/>
        <v>396206.87096774194</v>
      </c>
      <c r="O228" s="19"/>
      <c r="P228" s="19"/>
      <c r="Q228" s="19"/>
      <c r="R228" s="19"/>
      <c r="S228" s="19"/>
      <c r="T228" s="19"/>
    </row>
    <row r="229" spans="1:20" ht="31.2">
      <c r="A229" s="18">
        <v>228</v>
      </c>
      <c r="B229" s="48">
        <v>228</v>
      </c>
      <c r="C229" s="69" t="s">
        <v>238</v>
      </c>
      <c r="D229" s="16"/>
      <c r="E229" s="15"/>
      <c r="F229" s="31" t="s">
        <v>1404</v>
      </c>
      <c r="G229" s="31"/>
      <c r="H229" s="31"/>
      <c r="I229" s="51">
        <v>15</v>
      </c>
      <c r="J229" s="51">
        <v>11</v>
      </c>
      <c r="K229" s="51">
        <v>2013</v>
      </c>
      <c r="L229" s="22" t="s">
        <v>369</v>
      </c>
      <c r="M229" s="22">
        <v>489685.87</v>
      </c>
      <c r="N229" s="31">
        <f t="shared" si="3"/>
        <v>394907.95967741933</v>
      </c>
      <c r="O229" s="19"/>
      <c r="P229" s="19"/>
      <c r="Q229" s="19"/>
      <c r="R229" s="19"/>
      <c r="S229" s="19"/>
      <c r="T229" s="19"/>
    </row>
    <row r="230" spans="1:20">
      <c r="A230" s="23">
        <v>229</v>
      </c>
      <c r="B230" s="47">
        <v>229</v>
      </c>
      <c r="C230" s="69" t="s">
        <v>239</v>
      </c>
      <c r="D230" s="16"/>
      <c r="E230" s="15"/>
      <c r="F230" s="31" t="s">
        <v>1405</v>
      </c>
      <c r="G230" s="31"/>
      <c r="H230" s="31"/>
      <c r="I230" s="51">
        <v>8</v>
      </c>
      <c r="J230" s="51">
        <v>8</v>
      </c>
      <c r="K230" s="51">
        <v>2013</v>
      </c>
      <c r="L230" s="22" t="s">
        <v>369</v>
      </c>
      <c r="M230" s="22">
        <v>263646.39</v>
      </c>
      <c r="N230" s="31">
        <f t="shared" si="3"/>
        <v>212618.05645161291</v>
      </c>
      <c r="O230" s="19"/>
      <c r="P230" s="19"/>
      <c r="Q230" s="19"/>
      <c r="R230" s="19"/>
      <c r="S230" s="19"/>
      <c r="T230" s="19"/>
    </row>
    <row r="231" spans="1:20">
      <c r="A231" s="18">
        <v>230</v>
      </c>
      <c r="B231" s="48">
        <v>230</v>
      </c>
      <c r="C231" s="69" t="s">
        <v>240</v>
      </c>
      <c r="D231" s="16"/>
      <c r="E231" s="15"/>
      <c r="F231" s="31" t="s">
        <v>1406</v>
      </c>
      <c r="G231" s="31"/>
      <c r="H231" s="31"/>
      <c r="I231" s="51">
        <v>5</v>
      </c>
      <c r="J231" s="51">
        <v>7</v>
      </c>
      <c r="K231" s="51">
        <v>2013</v>
      </c>
      <c r="L231" s="22" t="s">
        <v>369</v>
      </c>
      <c r="M231" s="22">
        <v>526292.27</v>
      </c>
      <c r="N231" s="31">
        <f t="shared" si="3"/>
        <v>424429.25</v>
      </c>
      <c r="O231" s="19"/>
      <c r="P231" s="19"/>
      <c r="Q231" s="19"/>
      <c r="R231" s="19"/>
      <c r="S231" s="19"/>
      <c r="T231" s="19"/>
    </row>
    <row r="232" spans="1:20">
      <c r="A232" s="23">
        <v>231</v>
      </c>
      <c r="B232" s="47">
        <v>231</v>
      </c>
      <c r="C232" s="69" t="s">
        <v>241</v>
      </c>
      <c r="D232" s="16"/>
      <c r="E232" s="15"/>
      <c r="F232" s="31" t="s">
        <v>1407</v>
      </c>
      <c r="G232" s="31"/>
      <c r="H232" s="31"/>
      <c r="I232" s="51">
        <v>23</v>
      </c>
      <c r="J232" s="51">
        <v>8</v>
      </c>
      <c r="K232" s="51">
        <v>2013</v>
      </c>
      <c r="L232" s="22" t="s">
        <v>369</v>
      </c>
      <c r="M232" s="22">
        <v>2019368.01</v>
      </c>
      <c r="N232" s="31">
        <f t="shared" si="3"/>
        <v>1628522.5887096773</v>
      </c>
      <c r="O232" s="19"/>
      <c r="P232" s="19"/>
      <c r="Q232" s="19"/>
      <c r="R232" s="19"/>
      <c r="S232" s="19"/>
      <c r="T232" s="19"/>
    </row>
    <row r="233" spans="1:20">
      <c r="A233" s="18">
        <v>232</v>
      </c>
      <c r="B233" s="48">
        <v>232</v>
      </c>
      <c r="C233" s="69" t="s">
        <v>242</v>
      </c>
      <c r="D233" s="16"/>
      <c r="E233" s="15"/>
      <c r="F233" s="31" t="s">
        <v>1408</v>
      </c>
      <c r="G233" s="31"/>
      <c r="H233" s="31"/>
      <c r="I233" s="51">
        <v>21</v>
      </c>
      <c r="J233" s="51">
        <v>6</v>
      </c>
      <c r="K233" s="51">
        <v>2013</v>
      </c>
      <c r="L233" s="22" t="s">
        <v>369</v>
      </c>
      <c r="M233" s="22">
        <v>2037935.12</v>
      </c>
      <c r="N233" s="31">
        <f t="shared" si="3"/>
        <v>1643496.0645161292</v>
      </c>
      <c r="O233" s="19"/>
      <c r="P233" s="19"/>
      <c r="Q233" s="19"/>
      <c r="R233" s="19"/>
      <c r="S233" s="19"/>
      <c r="T233" s="19"/>
    </row>
    <row r="234" spans="1:20">
      <c r="A234" s="23">
        <v>233</v>
      </c>
      <c r="B234" s="47">
        <v>233</v>
      </c>
      <c r="C234" s="69" t="s">
        <v>243</v>
      </c>
      <c r="D234" s="16"/>
      <c r="E234" s="15"/>
      <c r="F234" s="31" t="s">
        <v>1409</v>
      </c>
      <c r="G234" s="31"/>
      <c r="H234" s="31"/>
      <c r="I234" s="51">
        <v>15</v>
      </c>
      <c r="J234" s="51">
        <v>4</v>
      </c>
      <c r="K234" s="51">
        <v>2013</v>
      </c>
      <c r="L234" s="22" t="s">
        <v>369</v>
      </c>
      <c r="M234" s="22">
        <v>514236.17</v>
      </c>
      <c r="N234" s="31">
        <f t="shared" si="3"/>
        <v>414706.58870967739</v>
      </c>
      <c r="O234" s="19"/>
      <c r="P234" s="19"/>
      <c r="Q234" s="19"/>
      <c r="R234" s="19"/>
      <c r="S234" s="19"/>
      <c r="T234" s="19"/>
    </row>
    <row r="235" spans="1:20">
      <c r="A235" s="18">
        <v>234</v>
      </c>
      <c r="B235" s="48">
        <v>234</v>
      </c>
      <c r="C235" s="69" t="s">
        <v>244</v>
      </c>
      <c r="D235" s="16"/>
      <c r="E235" s="15"/>
      <c r="F235" s="31" t="s">
        <v>1410</v>
      </c>
      <c r="G235" s="31"/>
      <c r="H235" s="31"/>
      <c r="I235" s="51">
        <v>15</v>
      </c>
      <c r="J235" s="51">
        <v>4</v>
      </c>
      <c r="K235" s="51">
        <v>2013</v>
      </c>
      <c r="L235" s="22" t="s">
        <v>369</v>
      </c>
      <c r="M235" s="22">
        <v>514615.82</v>
      </c>
      <c r="N235" s="31">
        <f t="shared" si="3"/>
        <v>415012.75806451612</v>
      </c>
      <c r="O235" s="19"/>
      <c r="P235" s="19"/>
      <c r="Q235" s="19"/>
      <c r="R235" s="19"/>
      <c r="S235" s="19"/>
      <c r="T235" s="19"/>
    </row>
    <row r="236" spans="1:20">
      <c r="A236" s="23">
        <v>235</v>
      </c>
      <c r="B236" s="47">
        <v>235</v>
      </c>
      <c r="C236" s="69" t="s">
        <v>245</v>
      </c>
      <c r="D236" s="16"/>
      <c r="E236" s="15"/>
      <c r="F236" s="31" t="s">
        <v>1411</v>
      </c>
      <c r="G236" s="31"/>
      <c r="H236" s="31"/>
      <c r="I236" s="51">
        <v>2</v>
      </c>
      <c r="J236" s="51">
        <v>12</v>
      </c>
      <c r="K236" s="51">
        <v>2013</v>
      </c>
      <c r="L236" s="22" t="s">
        <v>369</v>
      </c>
      <c r="M236" s="22">
        <v>1519998.96</v>
      </c>
      <c r="N236" s="31">
        <f t="shared" si="3"/>
        <v>1225805.6129032257</v>
      </c>
      <c r="O236" s="19"/>
      <c r="P236" s="19"/>
      <c r="Q236" s="19"/>
      <c r="R236" s="19"/>
      <c r="S236" s="19"/>
      <c r="T236" s="19"/>
    </row>
    <row r="237" spans="1:20">
      <c r="A237" s="18">
        <v>236</v>
      </c>
      <c r="B237" s="48">
        <v>236</v>
      </c>
      <c r="C237" s="69" t="s">
        <v>246</v>
      </c>
      <c r="D237" s="16"/>
      <c r="E237" s="15"/>
      <c r="F237" s="31" t="s">
        <v>1412</v>
      </c>
      <c r="G237" s="31"/>
      <c r="H237" s="31"/>
      <c r="I237" s="51">
        <v>11</v>
      </c>
      <c r="J237" s="51">
        <v>12</v>
      </c>
      <c r="K237" s="51">
        <v>2012</v>
      </c>
      <c r="L237" s="22" t="s">
        <v>369</v>
      </c>
      <c r="M237" s="22">
        <v>868783.36</v>
      </c>
      <c r="N237" s="31">
        <f t="shared" si="3"/>
        <v>700631.74193548388</v>
      </c>
      <c r="O237" s="19"/>
      <c r="P237" s="19"/>
      <c r="Q237" s="19"/>
      <c r="R237" s="19"/>
      <c r="S237" s="19"/>
      <c r="T237" s="19"/>
    </row>
    <row r="238" spans="1:20">
      <c r="A238" s="23">
        <v>237</v>
      </c>
      <c r="B238" s="47">
        <v>237</v>
      </c>
      <c r="C238" s="69" t="s">
        <v>247</v>
      </c>
      <c r="D238" s="16"/>
      <c r="E238" s="15"/>
      <c r="F238" s="31" t="s">
        <v>1413</v>
      </c>
      <c r="G238" s="31"/>
      <c r="H238" s="31"/>
      <c r="I238" s="51">
        <v>20</v>
      </c>
      <c r="J238" s="51">
        <v>12</v>
      </c>
      <c r="K238" s="51">
        <v>2012</v>
      </c>
      <c r="L238" s="22" t="s">
        <v>369</v>
      </c>
      <c r="M238" s="22">
        <v>827379.61</v>
      </c>
      <c r="N238" s="31">
        <f t="shared" si="3"/>
        <v>667241.62096774194</v>
      </c>
      <c r="O238" s="19"/>
      <c r="P238" s="19"/>
      <c r="Q238" s="19"/>
      <c r="R238" s="19"/>
      <c r="S238" s="19"/>
      <c r="T238" s="19"/>
    </row>
    <row r="239" spans="1:20">
      <c r="A239" s="18">
        <v>238</v>
      </c>
      <c r="B239" s="48">
        <v>238</v>
      </c>
      <c r="C239" s="69" t="s">
        <v>248</v>
      </c>
      <c r="D239" s="16"/>
      <c r="E239" s="15"/>
      <c r="F239" s="31" t="s">
        <v>1414</v>
      </c>
      <c r="G239" s="31"/>
      <c r="H239" s="31"/>
      <c r="I239" s="51">
        <v>13</v>
      </c>
      <c r="J239" s="51">
        <v>12</v>
      </c>
      <c r="K239" s="51">
        <v>2012</v>
      </c>
      <c r="L239" s="22" t="s">
        <v>369</v>
      </c>
      <c r="M239" s="22">
        <v>860523.5</v>
      </c>
      <c r="N239" s="31">
        <f t="shared" si="3"/>
        <v>693970.56451612909</v>
      </c>
      <c r="O239" s="19"/>
      <c r="P239" s="19"/>
      <c r="Q239" s="19"/>
      <c r="R239" s="19"/>
      <c r="S239" s="19"/>
      <c r="T239" s="19"/>
    </row>
    <row r="240" spans="1:20">
      <c r="A240" s="23">
        <v>239</v>
      </c>
      <c r="B240" s="47">
        <v>239</v>
      </c>
      <c r="C240" s="69" t="s">
        <v>249</v>
      </c>
      <c r="D240" s="16"/>
      <c r="E240" s="15"/>
      <c r="F240" s="31" t="s">
        <v>1415</v>
      </c>
      <c r="G240" s="31"/>
      <c r="H240" s="31"/>
      <c r="I240" s="51">
        <v>8</v>
      </c>
      <c r="J240" s="51">
        <v>7</v>
      </c>
      <c r="K240" s="51">
        <v>2013</v>
      </c>
      <c r="L240" s="22" t="s">
        <v>369</v>
      </c>
      <c r="M240" s="22">
        <v>1781828.03</v>
      </c>
      <c r="N240" s="31">
        <f t="shared" si="3"/>
        <v>1436958.0887096773</v>
      </c>
      <c r="O240" s="19"/>
      <c r="P240" s="19"/>
      <c r="Q240" s="19"/>
      <c r="R240" s="19"/>
      <c r="S240" s="19"/>
      <c r="T240" s="19"/>
    </row>
    <row r="241" spans="1:20">
      <c r="A241" s="18">
        <v>240</v>
      </c>
      <c r="B241" s="48">
        <v>240</v>
      </c>
      <c r="C241" s="69" t="s">
        <v>250</v>
      </c>
      <c r="D241" s="16"/>
      <c r="E241" s="15"/>
      <c r="F241" s="31" t="s">
        <v>1416</v>
      </c>
      <c r="G241" s="31"/>
      <c r="H241" s="31"/>
      <c r="I241" s="51">
        <v>21</v>
      </c>
      <c r="J241" s="51">
        <v>6</v>
      </c>
      <c r="K241" s="51">
        <v>2013</v>
      </c>
      <c r="L241" s="22" t="s">
        <v>369</v>
      </c>
      <c r="M241" s="22">
        <v>1028233.29</v>
      </c>
      <c r="N241" s="31">
        <f t="shared" si="3"/>
        <v>829220.3951612903</v>
      </c>
      <c r="O241" s="19"/>
      <c r="P241" s="19"/>
      <c r="Q241" s="19"/>
      <c r="R241" s="19"/>
      <c r="S241" s="19"/>
      <c r="T241" s="19"/>
    </row>
    <row r="242" spans="1:20">
      <c r="A242" s="23">
        <v>241</v>
      </c>
      <c r="B242" s="47">
        <v>241</v>
      </c>
      <c r="C242" s="69" t="s">
        <v>251</v>
      </c>
      <c r="D242" s="16"/>
      <c r="E242" s="15"/>
      <c r="F242" s="31" t="s">
        <v>1390</v>
      </c>
      <c r="G242" s="31"/>
      <c r="H242" s="31"/>
      <c r="I242" s="51">
        <v>4</v>
      </c>
      <c r="J242" s="51">
        <v>12</v>
      </c>
      <c r="K242" s="51">
        <v>2012</v>
      </c>
      <c r="L242" s="22" t="s">
        <v>369</v>
      </c>
      <c r="M242" s="22">
        <v>2356082.61</v>
      </c>
      <c r="N242" s="31">
        <f t="shared" si="3"/>
        <v>1900066.6209677418</v>
      </c>
      <c r="O242" s="19"/>
      <c r="P242" s="19"/>
      <c r="Q242" s="19"/>
      <c r="R242" s="19"/>
      <c r="S242" s="19"/>
      <c r="T242" s="19"/>
    </row>
    <row r="243" spans="1:20">
      <c r="A243" s="18">
        <v>242</v>
      </c>
      <c r="B243" s="48">
        <v>242</v>
      </c>
      <c r="C243" s="69" t="s">
        <v>252</v>
      </c>
      <c r="D243" s="16"/>
      <c r="E243" s="15"/>
      <c r="F243" s="31">
        <v>3623.9</v>
      </c>
      <c r="G243" s="31">
        <v>4030.7</v>
      </c>
      <c r="H243" s="31">
        <v>11084</v>
      </c>
      <c r="I243" s="51">
        <v>4</v>
      </c>
      <c r="J243" s="51">
        <v>12</v>
      </c>
      <c r="K243" s="51">
        <v>2012</v>
      </c>
      <c r="L243" s="22" t="s">
        <v>369</v>
      </c>
      <c r="M243" s="22">
        <v>1164403.6299999999</v>
      </c>
      <c r="N243" s="31">
        <f t="shared" si="3"/>
        <v>939035.18548387091</v>
      </c>
      <c r="O243" s="19"/>
      <c r="P243" s="19"/>
      <c r="Q243" s="19"/>
      <c r="R243" s="19"/>
      <c r="S243" s="19"/>
      <c r="T243" s="19"/>
    </row>
    <row r="244" spans="1:20">
      <c r="A244" s="23">
        <v>243</v>
      </c>
      <c r="B244" s="47">
        <v>243</v>
      </c>
      <c r="C244" s="69" t="s">
        <v>253</v>
      </c>
      <c r="D244" s="16"/>
      <c r="E244" s="15"/>
      <c r="F244" s="31" t="s">
        <v>1417</v>
      </c>
      <c r="G244" s="31"/>
      <c r="H244" s="31"/>
      <c r="I244" s="51">
        <v>10</v>
      </c>
      <c r="J244" s="51">
        <v>12</v>
      </c>
      <c r="K244" s="51">
        <v>2012</v>
      </c>
      <c r="L244" s="22" t="s">
        <v>369</v>
      </c>
      <c r="M244" s="22">
        <v>769627.23</v>
      </c>
      <c r="N244" s="31">
        <f t="shared" si="3"/>
        <v>620667.12096774194</v>
      </c>
      <c r="O244" s="19"/>
      <c r="P244" s="19"/>
      <c r="Q244" s="19"/>
      <c r="R244" s="19"/>
      <c r="S244" s="19"/>
      <c r="T244" s="19"/>
    </row>
    <row r="245" spans="1:20">
      <c r="A245" s="18">
        <v>244</v>
      </c>
      <c r="B245" s="48">
        <v>244</v>
      </c>
      <c r="C245" s="69" t="s">
        <v>254</v>
      </c>
      <c r="D245" s="16"/>
      <c r="E245" s="15"/>
      <c r="F245" s="31" t="s">
        <v>1418</v>
      </c>
      <c r="G245" s="31"/>
      <c r="H245" s="31"/>
      <c r="I245" s="51">
        <v>12</v>
      </c>
      <c r="J245" s="51">
        <v>12</v>
      </c>
      <c r="K245" s="51">
        <v>2012</v>
      </c>
      <c r="L245" s="22" t="s">
        <v>369</v>
      </c>
      <c r="M245" s="22">
        <v>3441297.05</v>
      </c>
      <c r="N245" s="31">
        <f t="shared" si="3"/>
        <v>2775239.5564516126</v>
      </c>
      <c r="O245" s="19"/>
      <c r="P245" s="19"/>
      <c r="Q245" s="19"/>
      <c r="R245" s="19"/>
      <c r="S245" s="19"/>
      <c r="T245" s="19"/>
    </row>
    <row r="246" spans="1:20">
      <c r="A246" s="23">
        <v>245</v>
      </c>
      <c r="B246" s="47">
        <v>245</v>
      </c>
      <c r="C246" s="69" t="s">
        <v>255</v>
      </c>
      <c r="D246" s="16"/>
      <c r="E246" s="15"/>
      <c r="F246" s="31">
        <v>3417.5</v>
      </c>
      <c r="G246" s="31">
        <v>2857.8</v>
      </c>
      <c r="H246" s="31">
        <v>7859</v>
      </c>
      <c r="I246" s="51">
        <v>13</v>
      </c>
      <c r="J246" s="51">
        <v>12</v>
      </c>
      <c r="K246" s="51">
        <v>2012</v>
      </c>
      <c r="L246" s="22" t="s">
        <v>369</v>
      </c>
      <c r="M246" s="22">
        <v>828334.95</v>
      </c>
      <c r="N246" s="31">
        <f t="shared" si="3"/>
        <v>668012.05645161285</v>
      </c>
      <c r="O246" s="19"/>
      <c r="P246" s="19"/>
      <c r="Q246" s="19"/>
      <c r="R246" s="19"/>
      <c r="S246" s="19"/>
      <c r="T246" s="19"/>
    </row>
    <row r="247" spans="1:20">
      <c r="A247" s="18">
        <v>246</v>
      </c>
      <c r="B247" s="48">
        <v>246</v>
      </c>
      <c r="C247" s="69" t="s">
        <v>256</v>
      </c>
      <c r="D247" s="16"/>
      <c r="E247" s="15"/>
      <c r="F247" s="31" t="s">
        <v>1419</v>
      </c>
      <c r="G247" s="31"/>
      <c r="H247" s="31"/>
      <c r="I247" s="51">
        <v>31</v>
      </c>
      <c r="J247" s="51">
        <v>5</v>
      </c>
      <c r="K247" s="51">
        <v>2013</v>
      </c>
      <c r="L247" s="22" t="s">
        <v>369</v>
      </c>
      <c r="M247" s="22">
        <v>987233.14</v>
      </c>
      <c r="N247" s="31">
        <f t="shared" si="3"/>
        <v>796155.75806451612</v>
      </c>
      <c r="O247" s="19"/>
      <c r="P247" s="19"/>
      <c r="Q247" s="19"/>
      <c r="R247" s="19"/>
      <c r="S247" s="19"/>
      <c r="T247" s="19"/>
    </row>
    <row r="248" spans="1:20">
      <c r="A248" s="23">
        <v>247</v>
      </c>
      <c r="B248" s="47">
        <v>247</v>
      </c>
      <c r="C248" s="69" t="s">
        <v>257</v>
      </c>
      <c r="D248" s="16"/>
      <c r="E248" s="15"/>
      <c r="F248" s="31" t="s">
        <v>1420</v>
      </c>
      <c r="G248" s="31"/>
      <c r="H248" s="31"/>
      <c r="I248" s="51">
        <v>17</v>
      </c>
      <c r="J248" s="51">
        <v>7</v>
      </c>
      <c r="K248" s="51">
        <v>2013</v>
      </c>
      <c r="L248" s="22" t="s">
        <v>369</v>
      </c>
      <c r="M248" s="22">
        <v>741524.36</v>
      </c>
      <c r="N248" s="31">
        <f t="shared" si="3"/>
        <v>598003.51612903224</v>
      </c>
      <c r="O248" s="19"/>
      <c r="P248" s="19"/>
      <c r="Q248" s="19"/>
      <c r="R248" s="19"/>
      <c r="S248" s="19"/>
      <c r="T248" s="19"/>
    </row>
    <row r="249" spans="1:20">
      <c r="A249" s="18">
        <v>248</v>
      </c>
      <c r="B249" s="48">
        <v>248</v>
      </c>
      <c r="C249" s="69" t="s">
        <v>258</v>
      </c>
      <c r="D249" s="16"/>
      <c r="E249" s="15"/>
      <c r="F249" s="31" t="s">
        <v>1421</v>
      </c>
      <c r="G249" s="31"/>
      <c r="H249" s="31"/>
      <c r="I249" s="51">
        <v>14</v>
      </c>
      <c r="J249" s="51">
        <v>12</v>
      </c>
      <c r="K249" s="51">
        <v>2012</v>
      </c>
      <c r="L249" s="22" t="s">
        <v>369</v>
      </c>
      <c r="M249" s="22">
        <v>986705.97</v>
      </c>
      <c r="N249" s="31">
        <f t="shared" si="3"/>
        <v>795730.62096774194</v>
      </c>
      <c r="O249" s="19"/>
      <c r="P249" s="19"/>
      <c r="Q249" s="19"/>
      <c r="R249" s="19"/>
      <c r="S249" s="19"/>
      <c r="T249" s="19"/>
    </row>
    <row r="250" spans="1:20">
      <c r="A250" s="23">
        <v>249</v>
      </c>
      <c r="B250" s="47">
        <v>249</v>
      </c>
      <c r="C250" s="69" t="s">
        <v>259</v>
      </c>
      <c r="D250" s="16"/>
      <c r="E250" s="15"/>
      <c r="F250" s="31" t="s">
        <v>1422</v>
      </c>
      <c r="G250" s="31"/>
      <c r="H250" s="31"/>
      <c r="I250" s="51">
        <v>10</v>
      </c>
      <c r="J250" s="51">
        <v>12</v>
      </c>
      <c r="K250" s="51">
        <v>2012</v>
      </c>
      <c r="L250" s="22" t="s">
        <v>369</v>
      </c>
      <c r="M250" s="22">
        <v>832998.65</v>
      </c>
      <c r="N250" s="31">
        <f t="shared" si="3"/>
        <v>671773.1048387097</v>
      </c>
      <c r="O250" s="19"/>
      <c r="P250" s="19"/>
      <c r="Q250" s="19"/>
      <c r="R250" s="19"/>
      <c r="S250" s="19"/>
      <c r="T250" s="19"/>
    </row>
    <row r="251" spans="1:20">
      <c r="A251" s="18">
        <v>250</v>
      </c>
      <c r="B251" s="48">
        <v>250</v>
      </c>
      <c r="C251" s="69" t="s">
        <v>260</v>
      </c>
      <c r="D251" s="16"/>
      <c r="E251" s="15"/>
      <c r="F251" s="31" t="s">
        <v>1404</v>
      </c>
      <c r="G251" s="31"/>
      <c r="H251" s="31"/>
      <c r="I251" s="51">
        <v>6</v>
      </c>
      <c r="J251" s="51">
        <v>6</v>
      </c>
      <c r="K251" s="51">
        <v>2013</v>
      </c>
      <c r="L251" s="22" t="s">
        <v>369</v>
      </c>
      <c r="M251" s="22">
        <v>609057.94999999995</v>
      </c>
      <c r="N251" s="31">
        <f t="shared" si="3"/>
        <v>491175.76612903224</v>
      </c>
      <c r="O251" s="19"/>
      <c r="P251" s="19"/>
      <c r="Q251" s="19"/>
      <c r="R251" s="19"/>
      <c r="S251" s="19"/>
      <c r="T251" s="19"/>
    </row>
    <row r="252" spans="1:20">
      <c r="A252" s="23">
        <v>251</v>
      </c>
      <c r="B252" s="47">
        <v>251</v>
      </c>
      <c r="C252" s="69" t="s">
        <v>261</v>
      </c>
      <c r="D252" s="16"/>
      <c r="E252" s="15"/>
      <c r="F252" s="31" t="s">
        <v>1423</v>
      </c>
      <c r="G252" s="31"/>
      <c r="H252" s="31"/>
      <c r="I252" s="51">
        <v>12</v>
      </c>
      <c r="J252" s="51">
        <v>2</v>
      </c>
      <c r="K252" s="51">
        <v>2013</v>
      </c>
      <c r="L252" s="22" t="s">
        <v>369</v>
      </c>
      <c r="M252" s="22">
        <v>768940.09</v>
      </c>
      <c r="N252" s="31">
        <f>M252/1.24</f>
        <v>620112.97580645164</v>
      </c>
      <c r="O252" s="19"/>
      <c r="P252" s="19"/>
      <c r="Q252" s="19"/>
      <c r="R252" s="19"/>
      <c r="S252" s="19"/>
      <c r="T252" s="19"/>
    </row>
    <row r="253" spans="1:20">
      <c r="A253" s="18">
        <v>252</v>
      </c>
      <c r="B253" s="48">
        <v>252</v>
      </c>
      <c r="C253" s="69" t="s">
        <v>262</v>
      </c>
      <c r="D253" s="16"/>
      <c r="E253" s="15"/>
      <c r="F253" s="31" t="s">
        <v>1424</v>
      </c>
      <c r="G253" s="31"/>
      <c r="H253" s="31"/>
      <c r="I253" s="51">
        <v>17</v>
      </c>
      <c r="J253" s="51">
        <v>1</v>
      </c>
      <c r="K253" s="51">
        <v>2014</v>
      </c>
      <c r="L253" s="22" t="s">
        <v>369</v>
      </c>
      <c r="M253" s="22">
        <v>821893.9</v>
      </c>
      <c r="N253" s="31">
        <f t="shared" ref="N253:N316" si="4">M253/1.24</f>
        <v>662817.66129032255</v>
      </c>
      <c r="O253" s="19"/>
      <c r="P253" s="19"/>
      <c r="Q253" s="19"/>
      <c r="R253" s="19"/>
      <c r="S253" s="19"/>
      <c r="T253" s="19"/>
    </row>
    <row r="254" spans="1:20">
      <c r="A254" s="23">
        <v>253</v>
      </c>
      <c r="B254" s="47">
        <v>253</v>
      </c>
      <c r="C254" s="69" t="s">
        <v>263</v>
      </c>
      <c r="D254" s="16"/>
      <c r="E254" s="15"/>
      <c r="F254" s="31" t="s">
        <v>1425</v>
      </c>
      <c r="G254" s="31"/>
      <c r="H254" s="31"/>
      <c r="I254" s="51">
        <v>18</v>
      </c>
      <c r="J254" s="51">
        <v>10</v>
      </c>
      <c r="K254" s="51">
        <v>2013</v>
      </c>
      <c r="L254" s="22" t="s">
        <v>369</v>
      </c>
      <c r="M254" s="22">
        <v>607693.04</v>
      </c>
      <c r="N254" s="31">
        <f t="shared" si="4"/>
        <v>490075.03225806454</v>
      </c>
      <c r="O254" s="19"/>
      <c r="P254" s="19"/>
      <c r="Q254" s="19"/>
      <c r="R254" s="19"/>
      <c r="S254" s="19"/>
      <c r="T254" s="19"/>
    </row>
    <row r="255" spans="1:20">
      <c r="A255" s="18">
        <v>254</v>
      </c>
      <c r="B255" s="48">
        <v>254</v>
      </c>
      <c r="C255" s="69" t="s">
        <v>264</v>
      </c>
      <c r="D255" s="16"/>
      <c r="E255" s="15"/>
      <c r="F255" s="31" t="s">
        <v>1426</v>
      </c>
      <c r="G255" s="31"/>
      <c r="H255" s="31"/>
      <c r="I255" s="51">
        <v>13</v>
      </c>
      <c r="J255" s="51">
        <v>11</v>
      </c>
      <c r="K255" s="51">
        <v>2013</v>
      </c>
      <c r="L255" s="22" t="s">
        <v>369</v>
      </c>
      <c r="M255" s="22">
        <v>604934.66</v>
      </c>
      <c r="N255" s="31">
        <f t="shared" si="4"/>
        <v>487850.53225806454</v>
      </c>
      <c r="O255" s="19"/>
      <c r="P255" s="19"/>
      <c r="Q255" s="19"/>
      <c r="R255" s="19"/>
      <c r="S255" s="19"/>
      <c r="T255" s="19"/>
    </row>
    <row r="256" spans="1:20">
      <c r="A256" s="23">
        <v>255</v>
      </c>
      <c r="B256" s="47">
        <v>255</v>
      </c>
      <c r="C256" s="69" t="s">
        <v>265</v>
      </c>
      <c r="D256" s="16"/>
      <c r="E256" s="15"/>
      <c r="F256" s="31" t="s">
        <v>1427</v>
      </c>
      <c r="G256" s="31"/>
      <c r="H256" s="31"/>
      <c r="I256" s="51">
        <v>1</v>
      </c>
      <c r="J256" s="51">
        <v>4</v>
      </c>
      <c r="K256" s="51">
        <v>2014</v>
      </c>
      <c r="L256" s="22" t="s">
        <v>369</v>
      </c>
      <c r="M256" s="22">
        <v>902956.47</v>
      </c>
      <c r="N256" s="31">
        <f t="shared" si="4"/>
        <v>728190.70161290315</v>
      </c>
      <c r="O256" s="19"/>
      <c r="P256" s="19"/>
      <c r="Q256" s="19"/>
      <c r="R256" s="19"/>
      <c r="S256" s="19"/>
      <c r="T256" s="19"/>
    </row>
    <row r="257" spans="1:20">
      <c r="A257" s="18">
        <v>256</v>
      </c>
      <c r="B257" s="48">
        <v>256</v>
      </c>
      <c r="C257" s="69" t="s">
        <v>266</v>
      </c>
      <c r="D257" s="16"/>
      <c r="E257" s="15"/>
      <c r="F257" s="31" t="s">
        <v>1428</v>
      </c>
      <c r="G257" s="31"/>
      <c r="H257" s="31"/>
      <c r="I257" s="51">
        <v>29</v>
      </c>
      <c r="J257" s="51">
        <v>3</v>
      </c>
      <c r="K257" s="51">
        <v>2013</v>
      </c>
      <c r="L257" s="22" t="s">
        <v>369</v>
      </c>
      <c r="M257" s="22">
        <v>1437143.94</v>
      </c>
      <c r="N257" s="31">
        <f t="shared" si="4"/>
        <v>1158987.0483870967</v>
      </c>
      <c r="O257" s="19"/>
      <c r="P257" s="19"/>
      <c r="Q257" s="19"/>
      <c r="R257" s="19"/>
      <c r="S257" s="19"/>
      <c r="T257" s="19"/>
    </row>
    <row r="258" spans="1:20">
      <c r="A258" s="23">
        <v>257</v>
      </c>
      <c r="B258" s="47">
        <v>257</v>
      </c>
      <c r="C258" s="69" t="s">
        <v>267</v>
      </c>
      <c r="D258" s="16"/>
      <c r="E258" s="15"/>
      <c r="F258" s="31">
        <f>1914.2+312.3</f>
        <v>2226.5</v>
      </c>
      <c r="G258" s="31">
        <v>1428</v>
      </c>
      <c r="H258" s="31">
        <v>3927</v>
      </c>
      <c r="I258" s="51">
        <v>11</v>
      </c>
      <c r="J258" s="51">
        <v>12</v>
      </c>
      <c r="K258" s="51">
        <v>2012</v>
      </c>
      <c r="L258" s="22" t="s">
        <v>369</v>
      </c>
      <c r="M258" s="22">
        <v>406606.78</v>
      </c>
      <c r="N258" s="31">
        <f t="shared" si="4"/>
        <v>327908.69354838715</v>
      </c>
      <c r="O258" s="19"/>
      <c r="P258" s="19"/>
      <c r="Q258" s="19"/>
      <c r="R258" s="19"/>
      <c r="S258" s="19"/>
      <c r="T258" s="19"/>
    </row>
    <row r="259" spans="1:20">
      <c r="A259" s="18">
        <v>258</v>
      </c>
      <c r="B259" s="48">
        <v>258</v>
      </c>
      <c r="C259" s="69" t="s">
        <v>268</v>
      </c>
      <c r="D259" s="16"/>
      <c r="E259" s="15"/>
      <c r="F259" s="31" t="s">
        <v>1429</v>
      </c>
      <c r="G259" s="31"/>
      <c r="H259" s="31"/>
      <c r="I259" s="51">
        <v>7</v>
      </c>
      <c r="J259" s="51">
        <v>6</v>
      </c>
      <c r="K259" s="51">
        <v>2013</v>
      </c>
      <c r="L259" s="22" t="s">
        <v>369</v>
      </c>
      <c r="M259" s="22">
        <v>615843.64</v>
      </c>
      <c r="N259" s="31">
        <f t="shared" si="4"/>
        <v>496648.09677419357</v>
      </c>
      <c r="O259" s="19"/>
      <c r="P259" s="19"/>
      <c r="Q259" s="19"/>
      <c r="R259" s="19"/>
      <c r="S259" s="19"/>
      <c r="T259" s="19"/>
    </row>
    <row r="260" spans="1:20">
      <c r="A260" s="23">
        <v>259</v>
      </c>
      <c r="B260" s="47">
        <v>259</v>
      </c>
      <c r="C260" s="69" t="s">
        <v>269</v>
      </c>
      <c r="D260" s="16"/>
      <c r="E260" s="15"/>
      <c r="F260" s="31"/>
      <c r="G260" s="31"/>
      <c r="H260" s="31"/>
      <c r="I260" s="51">
        <v>13</v>
      </c>
      <c r="J260" s="51">
        <v>3</v>
      </c>
      <c r="K260" s="51">
        <v>2013</v>
      </c>
      <c r="L260" s="22" t="s">
        <v>369</v>
      </c>
      <c r="M260" s="22">
        <v>682568.13</v>
      </c>
      <c r="N260" s="31">
        <f t="shared" si="4"/>
        <v>550458.16935483867</v>
      </c>
      <c r="O260" s="19"/>
      <c r="P260" s="19"/>
      <c r="Q260" s="19"/>
      <c r="R260" s="19"/>
      <c r="S260" s="19"/>
      <c r="T260" s="19"/>
    </row>
    <row r="261" spans="1:20" ht="18.75" customHeight="1">
      <c r="A261" s="18">
        <v>260</v>
      </c>
      <c r="B261" s="48">
        <v>260</v>
      </c>
      <c r="C261" s="69" t="s">
        <v>270</v>
      </c>
      <c r="D261" s="16"/>
      <c r="E261" s="15"/>
      <c r="F261" s="31" t="s">
        <v>1430</v>
      </c>
      <c r="G261" s="31"/>
      <c r="H261" s="31"/>
      <c r="I261" s="51">
        <v>11</v>
      </c>
      <c r="J261" s="51">
        <v>12</v>
      </c>
      <c r="K261" s="51">
        <v>2012</v>
      </c>
      <c r="L261" s="22" t="s">
        <v>369</v>
      </c>
      <c r="M261" s="22">
        <v>445603.19</v>
      </c>
      <c r="N261" s="31">
        <f t="shared" si="4"/>
        <v>359357.41129032261</v>
      </c>
      <c r="O261" s="19"/>
      <c r="P261" s="19"/>
      <c r="Q261" s="19"/>
      <c r="R261" s="19"/>
      <c r="S261" s="19"/>
      <c r="T261" s="19"/>
    </row>
    <row r="262" spans="1:20">
      <c r="A262" s="23">
        <v>261</v>
      </c>
      <c r="B262" s="47">
        <v>261</v>
      </c>
      <c r="C262" s="69" t="s">
        <v>271</v>
      </c>
      <c r="D262" s="16"/>
      <c r="E262" s="15"/>
      <c r="F262" s="31" t="s">
        <v>1431</v>
      </c>
      <c r="G262" s="31"/>
      <c r="H262" s="31"/>
      <c r="I262" s="51">
        <v>29</v>
      </c>
      <c r="J262" s="51">
        <v>3</v>
      </c>
      <c r="K262" s="51">
        <v>2013</v>
      </c>
      <c r="L262" s="22" t="s">
        <v>369</v>
      </c>
      <c r="M262" s="22">
        <v>451671.72</v>
      </c>
      <c r="N262" s="31">
        <f t="shared" si="4"/>
        <v>364251.38709677418</v>
      </c>
      <c r="O262" s="19"/>
      <c r="P262" s="19"/>
      <c r="Q262" s="19"/>
      <c r="R262" s="19"/>
      <c r="S262" s="19"/>
      <c r="T262" s="19"/>
    </row>
    <row r="263" spans="1:20">
      <c r="A263" s="18">
        <v>262</v>
      </c>
      <c r="B263" s="48">
        <v>262</v>
      </c>
      <c r="C263" s="69" t="s">
        <v>272</v>
      </c>
      <c r="D263" s="16"/>
      <c r="E263" s="15"/>
      <c r="F263" s="31">
        <v>941.5</v>
      </c>
      <c r="G263" s="31"/>
      <c r="H263" s="31"/>
      <c r="I263" s="51">
        <v>11</v>
      </c>
      <c r="J263" s="51">
        <v>12</v>
      </c>
      <c r="K263" s="51">
        <v>2012</v>
      </c>
      <c r="L263" s="22" t="s">
        <v>369</v>
      </c>
      <c r="M263" s="22">
        <v>389432.45</v>
      </c>
      <c r="N263" s="31">
        <f t="shared" si="4"/>
        <v>314058.42741935485</v>
      </c>
      <c r="O263" s="19"/>
      <c r="P263" s="19"/>
      <c r="Q263" s="19"/>
      <c r="R263" s="19"/>
      <c r="S263" s="19"/>
      <c r="T263" s="19"/>
    </row>
    <row r="264" spans="1:20">
      <c r="A264" s="23">
        <v>263</v>
      </c>
      <c r="B264" s="47">
        <v>263</v>
      </c>
      <c r="C264" s="69" t="s">
        <v>273</v>
      </c>
      <c r="D264" s="16"/>
      <c r="E264" s="15"/>
      <c r="F264" s="31" t="s">
        <v>1432</v>
      </c>
      <c r="G264" s="31"/>
      <c r="H264" s="31"/>
      <c r="I264" s="51">
        <v>13</v>
      </c>
      <c r="J264" s="51">
        <v>11</v>
      </c>
      <c r="K264" s="51">
        <v>2013</v>
      </c>
      <c r="L264" s="22" t="s">
        <v>369</v>
      </c>
      <c r="M264" s="22">
        <v>795803.49</v>
      </c>
      <c r="N264" s="31">
        <f t="shared" si="4"/>
        <v>641777.00806451612</v>
      </c>
      <c r="O264" s="19"/>
      <c r="P264" s="19"/>
      <c r="Q264" s="19"/>
      <c r="R264" s="19"/>
      <c r="S264" s="19"/>
      <c r="T264" s="19"/>
    </row>
    <row r="265" spans="1:20" ht="31.2">
      <c r="A265" s="18">
        <v>264</v>
      </c>
      <c r="B265" s="48">
        <v>264</v>
      </c>
      <c r="C265" s="69" t="s">
        <v>274</v>
      </c>
      <c r="D265" s="16"/>
      <c r="E265" s="15"/>
      <c r="F265" s="31">
        <f>1074.6+484.3+484.3</f>
        <v>2043.1999999999998</v>
      </c>
      <c r="G265" s="31">
        <v>1937.3</v>
      </c>
      <c r="H265" s="31">
        <v>5328</v>
      </c>
      <c r="I265" s="51">
        <v>11</v>
      </c>
      <c r="J265" s="51">
        <v>12</v>
      </c>
      <c r="K265" s="51">
        <v>2012</v>
      </c>
      <c r="L265" s="22" t="s">
        <v>369</v>
      </c>
      <c r="M265" s="22">
        <v>641411.89</v>
      </c>
      <c r="N265" s="31">
        <f t="shared" si="4"/>
        <v>517267.65322580648</v>
      </c>
      <c r="O265" s="19"/>
      <c r="P265" s="19"/>
      <c r="Q265" s="19"/>
      <c r="R265" s="19"/>
      <c r="S265" s="19"/>
      <c r="T265" s="19"/>
    </row>
    <row r="266" spans="1:20">
      <c r="A266" s="23">
        <v>265</v>
      </c>
      <c r="B266" s="47">
        <v>265</v>
      </c>
      <c r="C266" s="69" t="s">
        <v>275</v>
      </c>
      <c r="D266" s="16"/>
      <c r="E266" s="15"/>
      <c r="F266" s="31" t="s">
        <v>1431</v>
      </c>
      <c r="G266" s="31"/>
      <c r="H266" s="31"/>
      <c r="I266" s="51">
        <v>12</v>
      </c>
      <c r="J266" s="51">
        <v>2</v>
      </c>
      <c r="K266" s="51">
        <v>2013</v>
      </c>
      <c r="L266" s="22" t="s">
        <v>369</v>
      </c>
      <c r="M266" s="22">
        <v>645058.86</v>
      </c>
      <c r="N266" s="31">
        <f t="shared" si="4"/>
        <v>520208.75806451612</v>
      </c>
      <c r="O266" s="19"/>
      <c r="P266" s="19"/>
      <c r="Q266" s="19"/>
      <c r="R266" s="19"/>
      <c r="S266" s="19"/>
      <c r="T266" s="19"/>
    </row>
    <row r="267" spans="1:20">
      <c r="A267" s="18">
        <v>266</v>
      </c>
      <c r="B267" s="48">
        <v>266</v>
      </c>
      <c r="C267" s="69" t="s">
        <v>276</v>
      </c>
      <c r="D267" s="16"/>
      <c r="E267" s="15"/>
      <c r="F267" s="31" t="s">
        <v>1433</v>
      </c>
      <c r="G267" s="31"/>
      <c r="H267" s="31"/>
      <c r="I267" s="51">
        <v>17</v>
      </c>
      <c r="J267" s="51">
        <v>12</v>
      </c>
      <c r="K267" s="51">
        <v>2013</v>
      </c>
      <c r="L267" s="22" t="s">
        <v>369</v>
      </c>
      <c r="M267" s="22">
        <v>723322.4</v>
      </c>
      <c r="N267" s="31">
        <f t="shared" si="4"/>
        <v>583324.51612903224</v>
      </c>
      <c r="O267" s="19"/>
      <c r="P267" s="19"/>
      <c r="Q267" s="19"/>
      <c r="R267" s="19"/>
      <c r="S267" s="19"/>
      <c r="T267" s="19"/>
    </row>
    <row r="268" spans="1:20">
      <c r="A268" s="23">
        <v>267</v>
      </c>
      <c r="B268" s="47">
        <v>267</v>
      </c>
      <c r="C268" s="69" t="s">
        <v>277</v>
      </c>
      <c r="D268" s="16"/>
      <c r="E268" s="15"/>
      <c r="F268" s="31" t="s">
        <v>1434</v>
      </c>
      <c r="G268" s="31"/>
      <c r="H268" s="31"/>
      <c r="I268" s="51">
        <v>19</v>
      </c>
      <c r="J268" s="51">
        <v>2</v>
      </c>
      <c r="K268" s="51">
        <v>2014</v>
      </c>
      <c r="L268" s="22" t="s">
        <v>369</v>
      </c>
      <c r="M268" s="22">
        <v>620196.85</v>
      </c>
      <c r="N268" s="31">
        <f t="shared" si="4"/>
        <v>500158.75</v>
      </c>
      <c r="O268" s="19"/>
      <c r="P268" s="19"/>
      <c r="Q268" s="19"/>
      <c r="R268" s="19"/>
      <c r="S268" s="19"/>
      <c r="T268" s="19"/>
    </row>
    <row r="269" spans="1:20">
      <c r="A269" s="18">
        <v>268</v>
      </c>
      <c r="B269" s="48">
        <v>268</v>
      </c>
      <c r="C269" s="69" t="s">
        <v>278</v>
      </c>
      <c r="D269" s="16"/>
      <c r="E269" s="15"/>
      <c r="F269" s="31" t="s">
        <v>1435</v>
      </c>
      <c r="G269" s="31"/>
      <c r="H269" s="31"/>
      <c r="I269" s="51">
        <v>15</v>
      </c>
      <c r="J269" s="51">
        <v>2</v>
      </c>
      <c r="K269" s="51">
        <v>2013</v>
      </c>
      <c r="L269" s="22" t="s">
        <v>369</v>
      </c>
      <c r="M269" s="22">
        <v>778759.75</v>
      </c>
      <c r="N269" s="31">
        <f t="shared" si="4"/>
        <v>628032.05645161285</v>
      </c>
      <c r="O269" s="19"/>
      <c r="P269" s="19"/>
      <c r="Q269" s="19"/>
      <c r="R269" s="19"/>
      <c r="S269" s="19"/>
      <c r="T269" s="19"/>
    </row>
    <row r="270" spans="1:20">
      <c r="A270" s="23">
        <v>269</v>
      </c>
      <c r="B270" s="47">
        <v>269</v>
      </c>
      <c r="C270" s="69" t="s">
        <v>279</v>
      </c>
      <c r="D270" s="16"/>
      <c r="E270" s="15"/>
      <c r="F270" s="31" t="s">
        <v>1436</v>
      </c>
      <c r="G270" s="31"/>
      <c r="H270" s="31"/>
      <c r="I270" s="51">
        <v>30</v>
      </c>
      <c r="J270" s="51">
        <v>5</v>
      </c>
      <c r="K270" s="51">
        <v>2013</v>
      </c>
      <c r="L270" s="22" t="s">
        <v>369</v>
      </c>
      <c r="M270" s="22">
        <v>728010.92</v>
      </c>
      <c r="N270" s="31">
        <f t="shared" si="4"/>
        <v>587105.58064516133</v>
      </c>
      <c r="O270" s="19"/>
      <c r="P270" s="19"/>
      <c r="Q270" s="19"/>
      <c r="R270" s="19"/>
      <c r="S270" s="19"/>
      <c r="T270" s="19"/>
    </row>
    <row r="271" spans="1:20">
      <c r="A271" s="18">
        <v>270</v>
      </c>
      <c r="B271" s="48">
        <v>270</v>
      </c>
      <c r="C271" s="69" t="s">
        <v>280</v>
      </c>
      <c r="D271" s="16"/>
      <c r="E271" s="15"/>
      <c r="F271" s="31" t="s">
        <v>1247</v>
      </c>
      <c r="G271" s="31"/>
      <c r="H271" s="31"/>
      <c r="I271" s="51">
        <v>19</v>
      </c>
      <c r="J271" s="51">
        <v>4</v>
      </c>
      <c r="K271" s="51">
        <v>2013</v>
      </c>
      <c r="L271" s="22" t="s">
        <v>369</v>
      </c>
      <c r="M271" s="22">
        <v>529455.97</v>
      </c>
      <c r="N271" s="31">
        <f t="shared" si="4"/>
        <v>426980.62096774194</v>
      </c>
      <c r="O271" s="19"/>
      <c r="P271" s="19"/>
      <c r="Q271" s="19"/>
      <c r="R271" s="19"/>
      <c r="S271" s="19"/>
      <c r="T271" s="19"/>
    </row>
    <row r="272" spans="1:20">
      <c r="A272" s="23">
        <v>271</v>
      </c>
      <c r="B272" s="47">
        <v>271</v>
      </c>
      <c r="C272" s="69" t="s">
        <v>281</v>
      </c>
      <c r="D272" s="16"/>
      <c r="E272" s="15"/>
      <c r="F272" s="31" t="s">
        <v>1437</v>
      </c>
      <c r="G272" s="31"/>
      <c r="H272" s="31"/>
      <c r="I272" s="51">
        <v>29</v>
      </c>
      <c r="J272" s="51">
        <v>3</v>
      </c>
      <c r="K272" s="51">
        <v>2013</v>
      </c>
      <c r="L272" s="22" t="s">
        <v>369</v>
      </c>
      <c r="M272" s="22">
        <v>864495.1</v>
      </c>
      <c r="N272" s="31">
        <f t="shared" si="4"/>
        <v>697173.46774193551</v>
      </c>
      <c r="O272" s="19"/>
      <c r="P272" s="19"/>
      <c r="Q272" s="19"/>
      <c r="R272" s="19"/>
      <c r="S272" s="19"/>
      <c r="T272" s="19"/>
    </row>
    <row r="273" spans="1:20">
      <c r="A273" s="18">
        <v>272</v>
      </c>
      <c r="B273" s="48">
        <v>272</v>
      </c>
      <c r="C273" s="69" t="s">
        <v>282</v>
      </c>
      <c r="D273" s="16"/>
      <c r="E273" s="15"/>
      <c r="F273" s="31" t="s">
        <v>1438</v>
      </c>
      <c r="G273" s="31"/>
      <c r="H273" s="31"/>
      <c r="I273" s="51">
        <v>29</v>
      </c>
      <c r="J273" s="51">
        <v>5</v>
      </c>
      <c r="K273" s="51">
        <v>2013</v>
      </c>
      <c r="L273" s="22" t="s">
        <v>369</v>
      </c>
      <c r="M273" s="22">
        <v>446802.81</v>
      </c>
      <c r="N273" s="31">
        <f t="shared" si="4"/>
        <v>360324.84677419357</v>
      </c>
      <c r="O273" s="19"/>
      <c r="P273" s="19"/>
      <c r="Q273" s="19"/>
      <c r="R273" s="19"/>
      <c r="S273" s="19"/>
      <c r="T273" s="19"/>
    </row>
    <row r="274" spans="1:20" ht="31.2">
      <c r="A274" s="23">
        <v>273</v>
      </c>
      <c r="B274" s="47">
        <v>273</v>
      </c>
      <c r="C274" s="69" t="s">
        <v>283</v>
      </c>
      <c r="D274" s="16"/>
      <c r="E274" s="15"/>
      <c r="F274" s="31" t="s">
        <v>1439</v>
      </c>
      <c r="G274" s="31"/>
      <c r="H274" s="31"/>
      <c r="I274" s="51">
        <v>28</v>
      </c>
      <c r="J274" s="51">
        <v>8</v>
      </c>
      <c r="K274" s="51">
        <v>2013</v>
      </c>
      <c r="L274" s="22" t="s">
        <v>369</v>
      </c>
      <c r="M274" s="22">
        <v>568030.97</v>
      </c>
      <c r="N274" s="31">
        <f t="shared" si="4"/>
        <v>458089.49193548388</v>
      </c>
      <c r="O274" s="19"/>
      <c r="P274" s="19"/>
      <c r="Q274" s="19"/>
      <c r="R274" s="19"/>
      <c r="S274" s="19"/>
      <c r="T274" s="19"/>
    </row>
    <row r="275" spans="1:20">
      <c r="A275" s="18">
        <v>274</v>
      </c>
      <c r="B275" s="48">
        <v>274</v>
      </c>
      <c r="C275" s="69" t="s">
        <v>284</v>
      </c>
      <c r="D275" s="16"/>
      <c r="E275" s="15"/>
      <c r="F275" s="31" t="s">
        <v>1440</v>
      </c>
      <c r="G275" s="31"/>
      <c r="H275" s="31"/>
      <c r="I275" s="51">
        <v>18</v>
      </c>
      <c r="J275" s="51">
        <v>12</v>
      </c>
      <c r="K275" s="51">
        <v>2012</v>
      </c>
      <c r="L275" s="22" t="s">
        <v>369</v>
      </c>
      <c r="M275" s="22">
        <v>411567.24</v>
      </c>
      <c r="N275" s="31">
        <f t="shared" si="4"/>
        <v>331909.06451612903</v>
      </c>
      <c r="O275" s="19"/>
      <c r="P275" s="19"/>
      <c r="Q275" s="19"/>
      <c r="R275" s="19"/>
      <c r="S275" s="19"/>
      <c r="T275" s="19"/>
    </row>
    <row r="276" spans="1:20">
      <c r="A276" s="23">
        <v>275</v>
      </c>
      <c r="B276" s="47">
        <v>275</v>
      </c>
      <c r="C276" s="69" t="s">
        <v>285</v>
      </c>
      <c r="D276" s="16"/>
      <c r="E276" s="15"/>
      <c r="F276" s="31" t="s">
        <v>1441</v>
      </c>
      <c r="G276" s="31"/>
      <c r="H276" s="31"/>
      <c r="I276" s="51">
        <v>15</v>
      </c>
      <c r="J276" s="51">
        <v>5</v>
      </c>
      <c r="K276" s="51">
        <v>2013</v>
      </c>
      <c r="L276" s="22" t="s">
        <v>369</v>
      </c>
      <c r="M276" s="22">
        <v>553002.05000000005</v>
      </c>
      <c r="N276" s="31">
        <f t="shared" si="4"/>
        <v>445969.39516129036</v>
      </c>
      <c r="O276" s="19"/>
      <c r="P276" s="19"/>
      <c r="Q276" s="19"/>
      <c r="R276" s="19"/>
      <c r="S276" s="19"/>
      <c r="T276" s="19"/>
    </row>
    <row r="277" spans="1:20">
      <c r="A277" s="18">
        <v>276</v>
      </c>
      <c r="B277" s="48">
        <v>276</v>
      </c>
      <c r="C277" s="69" t="s">
        <v>286</v>
      </c>
      <c r="D277" s="16"/>
      <c r="E277" s="15"/>
      <c r="F277" s="31" t="s">
        <v>1442</v>
      </c>
      <c r="G277" s="31"/>
      <c r="H277" s="31"/>
      <c r="I277" s="51">
        <v>15</v>
      </c>
      <c r="J277" s="51">
        <v>2</v>
      </c>
      <c r="K277" s="51">
        <v>2013</v>
      </c>
      <c r="L277" s="22" t="s">
        <v>369</v>
      </c>
      <c r="M277" s="22">
        <v>457498.57</v>
      </c>
      <c r="N277" s="31">
        <f t="shared" si="4"/>
        <v>368950.45967741933</v>
      </c>
      <c r="O277" s="19"/>
      <c r="P277" s="19"/>
      <c r="Q277" s="19"/>
      <c r="R277" s="19"/>
      <c r="S277" s="19"/>
      <c r="T277" s="19"/>
    </row>
    <row r="278" spans="1:20">
      <c r="A278" s="23">
        <v>277</v>
      </c>
      <c r="B278" s="47">
        <v>277</v>
      </c>
      <c r="C278" s="69" t="s">
        <v>287</v>
      </c>
      <c r="D278" s="16"/>
      <c r="E278" s="15"/>
      <c r="F278" s="31" t="s">
        <v>1443</v>
      </c>
      <c r="G278" s="31"/>
      <c r="H278" s="31"/>
      <c r="I278" s="51">
        <v>18</v>
      </c>
      <c r="J278" s="51">
        <v>2</v>
      </c>
      <c r="K278" s="51">
        <v>2014</v>
      </c>
      <c r="L278" s="22" t="s">
        <v>369</v>
      </c>
      <c r="M278" s="22">
        <v>858739.24</v>
      </c>
      <c r="N278" s="31">
        <f t="shared" si="4"/>
        <v>692531.6451612903</v>
      </c>
      <c r="O278" s="19"/>
      <c r="P278" s="19"/>
      <c r="Q278" s="19"/>
      <c r="R278" s="19"/>
      <c r="S278" s="19"/>
      <c r="T278" s="19"/>
    </row>
    <row r="279" spans="1:20">
      <c r="A279" s="18">
        <v>278</v>
      </c>
      <c r="B279" s="48">
        <v>278</v>
      </c>
      <c r="C279" s="69" t="s">
        <v>288</v>
      </c>
      <c r="D279" s="16"/>
      <c r="E279" s="15"/>
      <c r="F279" s="31" t="s">
        <v>1444</v>
      </c>
      <c r="G279" s="31"/>
      <c r="H279" s="31"/>
      <c r="I279" s="54">
        <v>11</v>
      </c>
      <c r="J279" s="54">
        <v>12</v>
      </c>
      <c r="K279" s="54">
        <v>2012</v>
      </c>
      <c r="L279" s="22" t="s">
        <v>369</v>
      </c>
      <c r="M279" s="22">
        <v>334210.28000000003</v>
      </c>
      <c r="N279" s="31">
        <f t="shared" si="4"/>
        <v>269524.41935483873</v>
      </c>
      <c r="O279" s="19"/>
      <c r="P279" s="19"/>
      <c r="Q279" s="19"/>
      <c r="R279" s="19"/>
      <c r="S279" s="19"/>
      <c r="T279" s="19"/>
    </row>
    <row r="280" spans="1:20">
      <c r="A280" s="23">
        <v>279</v>
      </c>
      <c r="B280" s="47">
        <v>279</v>
      </c>
      <c r="C280" s="69" t="s">
        <v>289</v>
      </c>
      <c r="D280" s="16"/>
      <c r="E280" s="15"/>
      <c r="F280" s="31" t="s">
        <v>1424</v>
      </c>
      <c r="G280" s="31"/>
      <c r="H280" s="31"/>
      <c r="I280" s="51">
        <v>20</v>
      </c>
      <c r="J280" s="51">
        <v>5</v>
      </c>
      <c r="K280" s="51">
        <v>2013</v>
      </c>
      <c r="L280" s="22" t="s">
        <v>369</v>
      </c>
      <c r="M280" s="22">
        <v>1283670.6499999999</v>
      </c>
      <c r="N280" s="31">
        <f t="shared" si="4"/>
        <v>1035218.2661290322</v>
      </c>
      <c r="O280" s="19"/>
      <c r="P280" s="19"/>
      <c r="Q280" s="19"/>
      <c r="R280" s="19"/>
      <c r="S280" s="19"/>
      <c r="T280" s="19"/>
    </row>
    <row r="281" spans="1:20">
      <c r="A281" s="18">
        <v>280</v>
      </c>
      <c r="B281" s="48">
        <v>280</v>
      </c>
      <c r="C281" s="69" t="s">
        <v>290</v>
      </c>
      <c r="D281" s="16"/>
      <c r="E281" s="15"/>
      <c r="F281" s="31">
        <v>2818.47</v>
      </c>
      <c r="G281" s="31"/>
      <c r="H281" s="31"/>
      <c r="I281" s="51">
        <v>12</v>
      </c>
      <c r="J281" s="51">
        <v>12</v>
      </c>
      <c r="K281" s="51">
        <v>2012</v>
      </c>
      <c r="L281" s="22" t="s">
        <v>369</v>
      </c>
      <c r="M281" s="22">
        <v>811486.91</v>
      </c>
      <c r="N281" s="31">
        <f t="shared" si="4"/>
        <v>654424.92741935491</v>
      </c>
      <c r="O281" s="19"/>
      <c r="P281" s="19"/>
      <c r="Q281" s="19"/>
      <c r="R281" s="19"/>
      <c r="S281" s="19"/>
      <c r="T281" s="19"/>
    </row>
    <row r="282" spans="1:20">
      <c r="A282" s="23">
        <v>281</v>
      </c>
      <c r="B282" s="47">
        <v>281</v>
      </c>
      <c r="C282" s="69" t="s">
        <v>291</v>
      </c>
      <c r="D282" s="16"/>
      <c r="E282" s="15"/>
      <c r="F282" s="31" t="s">
        <v>1445</v>
      </c>
      <c r="G282" s="31"/>
      <c r="H282" s="31"/>
      <c r="I282" s="51">
        <v>18</v>
      </c>
      <c r="J282" s="51">
        <v>12</v>
      </c>
      <c r="K282" s="51">
        <v>2012</v>
      </c>
      <c r="L282" s="22" t="s">
        <v>369</v>
      </c>
      <c r="M282" s="22">
        <v>1270779.44</v>
      </c>
      <c r="N282" s="31">
        <f t="shared" si="4"/>
        <v>1024822.1290322581</v>
      </c>
      <c r="O282" s="19"/>
      <c r="P282" s="19"/>
      <c r="Q282" s="19"/>
      <c r="R282" s="19"/>
      <c r="S282" s="19"/>
      <c r="T282" s="19"/>
    </row>
    <row r="283" spans="1:20">
      <c r="A283" s="18">
        <v>282</v>
      </c>
      <c r="B283" s="48">
        <v>282</v>
      </c>
      <c r="C283" s="69" t="s">
        <v>292</v>
      </c>
      <c r="D283" s="16"/>
      <c r="E283" s="15"/>
      <c r="F283" s="31">
        <v>4293.3</v>
      </c>
      <c r="G283" s="31">
        <v>3310.5</v>
      </c>
      <c r="H283" s="31">
        <v>8938</v>
      </c>
      <c r="I283" s="51">
        <v>16</v>
      </c>
      <c r="J283" s="51">
        <v>4</v>
      </c>
      <c r="K283" s="51">
        <v>2013</v>
      </c>
      <c r="L283" s="22" t="s">
        <v>369</v>
      </c>
      <c r="M283" s="22">
        <v>958695.7</v>
      </c>
      <c r="N283" s="31">
        <f t="shared" si="4"/>
        <v>773141.69354838703</v>
      </c>
      <c r="O283" s="19"/>
      <c r="P283" s="19"/>
      <c r="Q283" s="19"/>
      <c r="R283" s="19"/>
      <c r="S283" s="19"/>
      <c r="T283" s="19"/>
    </row>
    <row r="284" spans="1:20">
      <c r="A284" s="23">
        <v>283</v>
      </c>
      <c r="B284" s="47">
        <v>283</v>
      </c>
      <c r="C284" s="69" t="s">
        <v>293</v>
      </c>
      <c r="D284" s="16"/>
      <c r="E284" s="15"/>
      <c r="F284" s="31">
        <v>8262.2999999999993</v>
      </c>
      <c r="G284" s="31">
        <v>11612.5</v>
      </c>
      <c r="H284" s="31">
        <v>31354</v>
      </c>
      <c r="I284" s="51">
        <v>21</v>
      </c>
      <c r="J284" s="51">
        <v>6</v>
      </c>
      <c r="K284" s="56">
        <v>2014</v>
      </c>
      <c r="L284" s="22" t="s">
        <v>369</v>
      </c>
      <c r="M284" s="22">
        <v>1579307.32</v>
      </c>
      <c r="N284" s="31">
        <f t="shared" si="4"/>
        <v>1273634.935483871</v>
      </c>
      <c r="O284" s="19"/>
      <c r="P284" s="19"/>
      <c r="Q284" s="19"/>
      <c r="R284" s="19"/>
      <c r="S284" s="19"/>
      <c r="T284" s="19"/>
    </row>
    <row r="285" spans="1:20">
      <c r="A285" s="18">
        <v>284</v>
      </c>
      <c r="B285" s="48">
        <v>284</v>
      </c>
      <c r="C285" s="69" t="s">
        <v>294</v>
      </c>
      <c r="D285" s="16"/>
      <c r="E285" s="15"/>
      <c r="F285" s="31" t="s">
        <v>1446</v>
      </c>
      <c r="G285" s="31"/>
      <c r="H285" s="31"/>
      <c r="I285" s="51">
        <v>6</v>
      </c>
      <c r="J285" s="51">
        <v>6</v>
      </c>
      <c r="K285" s="51">
        <v>2013</v>
      </c>
      <c r="L285" s="22" t="s">
        <v>369</v>
      </c>
      <c r="M285" s="22">
        <v>295429.23</v>
      </c>
      <c r="N285" s="31">
        <f t="shared" si="4"/>
        <v>238249.37903225806</v>
      </c>
      <c r="O285" s="19"/>
      <c r="P285" s="19"/>
      <c r="Q285" s="19"/>
      <c r="R285" s="19"/>
      <c r="S285" s="19"/>
      <c r="T285" s="19"/>
    </row>
    <row r="286" spans="1:20">
      <c r="A286" s="23">
        <v>285</v>
      </c>
      <c r="B286" s="47">
        <v>285</v>
      </c>
      <c r="C286" s="69" t="s">
        <v>295</v>
      </c>
      <c r="D286" s="16"/>
      <c r="E286" s="15"/>
      <c r="F286" s="31" t="s">
        <v>1447</v>
      </c>
      <c r="G286" s="31"/>
      <c r="H286" s="31"/>
      <c r="I286" s="51">
        <v>6</v>
      </c>
      <c r="J286" s="51">
        <v>11</v>
      </c>
      <c r="K286" s="52">
        <v>2013</v>
      </c>
      <c r="L286" s="22" t="s">
        <v>369</v>
      </c>
      <c r="M286" s="22">
        <v>1653916.2999999998</v>
      </c>
      <c r="N286" s="31">
        <f t="shared" si="4"/>
        <v>1333803.4677419353</v>
      </c>
      <c r="O286" s="19"/>
      <c r="P286" s="19"/>
      <c r="Q286" s="19"/>
      <c r="R286" s="19"/>
      <c r="S286" s="19"/>
      <c r="T286" s="19"/>
    </row>
    <row r="287" spans="1:20">
      <c r="A287" s="18">
        <v>286</v>
      </c>
      <c r="B287" s="48">
        <v>286</v>
      </c>
      <c r="C287" s="69" t="s">
        <v>296</v>
      </c>
      <c r="D287" s="16"/>
      <c r="E287" s="15"/>
      <c r="F287" s="31" t="s">
        <v>1448</v>
      </c>
      <c r="G287" s="31"/>
      <c r="H287" s="31"/>
      <c r="I287" s="51">
        <v>5</v>
      </c>
      <c r="J287" s="51">
        <v>6</v>
      </c>
      <c r="K287" s="51">
        <v>2013</v>
      </c>
      <c r="L287" s="22" t="s">
        <v>369</v>
      </c>
      <c r="M287" s="22">
        <v>1827330.66</v>
      </c>
      <c r="N287" s="31">
        <f t="shared" si="4"/>
        <v>1473653.7580645161</v>
      </c>
      <c r="O287" s="19"/>
      <c r="P287" s="19"/>
      <c r="Q287" s="19"/>
      <c r="R287" s="19"/>
      <c r="S287" s="19"/>
      <c r="T287" s="19"/>
    </row>
    <row r="288" spans="1:20" ht="31.2">
      <c r="A288" s="23">
        <v>287</v>
      </c>
      <c r="B288" s="47">
        <v>287</v>
      </c>
      <c r="C288" s="69" t="s">
        <v>297</v>
      </c>
      <c r="D288" s="16"/>
      <c r="E288" s="15"/>
      <c r="F288" s="31" t="s">
        <v>1449</v>
      </c>
      <c r="G288" s="31"/>
      <c r="H288" s="31"/>
      <c r="I288" s="51">
        <v>26</v>
      </c>
      <c r="J288" s="51">
        <v>4</v>
      </c>
      <c r="K288" s="52">
        <v>2013</v>
      </c>
      <c r="L288" s="22" t="s">
        <v>369</v>
      </c>
      <c r="M288" s="22">
        <v>3441297.05</v>
      </c>
      <c r="N288" s="31">
        <f t="shared" si="4"/>
        <v>2775239.5564516126</v>
      </c>
      <c r="O288" s="19"/>
      <c r="P288" s="19"/>
      <c r="Q288" s="19"/>
      <c r="R288" s="19"/>
      <c r="S288" s="19"/>
      <c r="T288" s="19"/>
    </row>
    <row r="289" spans="1:20">
      <c r="A289" s="18">
        <v>288</v>
      </c>
      <c r="B289" s="48">
        <v>288</v>
      </c>
      <c r="C289" s="69" t="s">
        <v>298</v>
      </c>
      <c r="D289" s="16"/>
      <c r="E289" s="15"/>
      <c r="F289" s="31" t="s">
        <v>1450</v>
      </c>
      <c r="G289" s="31"/>
      <c r="H289" s="31"/>
      <c r="I289" s="51">
        <v>5</v>
      </c>
      <c r="J289" s="51">
        <v>6</v>
      </c>
      <c r="K289" s="51">
        <v>2013</v>
      </c>
      <c r="L289" s="22" t="s">
        <v>369</v>
      </c>
      <c r="M289" s="22">
        <v>2194259.0300000003</v>
      </c>
      <c r="N289" s="31">
        <f t="shared" si="4"/>
        <v>1769563.733870968</v>
      </c>
      <c r="O289" s="19"/>
      <c r="P289" s="19"/>
      <c r="Q289" s="19"/>
      <c r="R289" s="19"/>
      <c r="S289" s="19"/>
      <c r="T289" s="19"/>
    </row>
    <row r="290" spans="1:20">
      <c r="A290" s="23">
        <v>289</v>
      </c>
      <c r="B290" s="47">
        <v>289</v>
      </c>
      <c r="C290" s="69" t="s">
        <v>299</v>
      </c>
      <c r="D290" s="16"/>
      <c r="E290" s="15"/>
      <c r="F290" s="31" t="s">
        <v>1451</v>
      </c>
      <c r="G290" s="31"/>
      <c r="H290" s="31"/>
      <c r="I290" s="51">
        <v>5</v>
      </c>
      <c r="J290" s="51">
        <v>6</v>
      </c>
      <c r="K290" s="51">
        <v>2013</v>
      </c>
      <c r="L290" s="22" t="s">
        <v>369</v>
      </c>
      <c r="M290" s="29">
        <v>1106147.33</v>
      </c>
      <c r="N290" s="31">
        <f t="shared" si="4"/>
        <v>892054.29838709685</v>
      </c>
      <c r="O290" s="19"/>
      <c r="P290" s="19"/>
      <c r="Q290" s="19"/>
      <c r="R290" s="19"/>
      <c r="S290" s="19"/>
      <c r="T290" s="19"/>
    </row>
    <row r="291" spans="1:20">
      <c r="A291" s="18">
        <v>290</v>
      </c>
      <c r="B291" s="48">
        <v>290</v>
      </c>
      <c r="C291" s="69" t="s">
        <v>300</v>
      </c>
      <c r="D291" s="16"/>
      <c r="E291" s="15"/>
      <c r="F291" s="31">
        <v>4355.7</v>
      </c>
      <c r="G291" s="31">
        <v>3813.3</v>
      </c>
      <c r="H291" s="31">
        <v>10487</v>
      </c>
      <c r="I291" s="51">
        <v>5</v>
      </c>
      <c r="J291" s="51">
        <v>7</v>
      </c>
      <c r="K291" s="51">
        <v>2013</v>
      </c>
      <c r="L291" s="22" t="s">
        <v>369</v>
      </c>
      <c r="M291" s="22">
        <v>1100587.3500000001</v>
      </c>
      <c r="N291" s="31">
        <f t="shared" si="4"/>
        <v>887570.44354838715</v>
      </c>
      <c r="O291" s="19"/>
      <c r="P291" s="19"/>
      <c r="Q291" s="19"/>
      <c r="R291" s="19"/>
      <c r="S291" s="19"/>
      <c r="T291" s="19"/>
    </row>
    <row r="292" spans="1:20">
      <c r="A292" s="23">
        <v>291</v>
      </c>
      <c r="B292" s="47">
        <v>291</v>
      </c>
      <c r="C292" s="69" t="s">
        <v>301</v>
      </c>
      <c r="D292" s="16"/>
      <c r="E292" s="15"/>
      <c r="F292" s="31" t="s">
        <v>1452</v>
      </c>
      <c r="G292" s="31"/>
      <c r="H292" s="31"/>
      <c r="I292" s="51">
        <v>10</v>
      </c>
      <c r="J292" s="51">
        <v>6</v>
      </c>
      <c r="K292" s="51">
        <v>2013</v>
      </c>
      <c r="L292" s="22" t="s">
        <v>369</v>
      </c>
      <c r="M292" s="22">
        <v>520709.43</v>
      </c>
      <c r="N292" s="31">
        <f t="shared" si="4"/>
        <v>419926.95967741933</v>
      </c>
      <c r="O292" s="19"/>
      <c r="P292" s="19"/>
      <c r="Q292" s="19"/>
      <c r="R292" s="19"/>
      <c r="S292" s="19"/>
      <c r="T292" s="19"/>
    </row>
    <row r="293" spans="1:20">
      <c r="A293" s="18">
        <v>292</v>
      </c>
      <c r="B293" s="48">
        <v>292</v>
      </c>
      <c r="C293" s="69" t="s">
        <v>302</v>
      </c>
      <c r="D293" s="16"/>
      <c r="E293" s="15"/>
      <c r="F293" s="31" t="s">
        <v>1453</v>
      </c>
      <c r="G293" s="31"/>
      <c r="H293" s="31"/>
      <c r="I293" s="51">
        <v>12</v>
      </c>
      <c r="J293" s="51">
        <v>6</v>
      </c>
      <c r="K293" s="51">
        <v>2013</v>
      </c>
      <c r="L293" s="22" t="s">
        <v>369</v>
      </c>
      <c r="M293" s="22">
        <v>1821089</v>
      </c>
      <c r="N293" s="31">
        <f t="shared" si="4"/>
        <v>1468620.1612903227</v>
      </c>
      <c r="O293" s="19"/>
      <c r="P293" s="19"/>
      <c r="Q293" s="19"/>
      <c r="R293" s="19"/>
      <c r="S293" s="19"/>
      <c r="T293" s="19"/>
    </row>
    <row r="294" spans="1:20">
      <c r="A294" s="23">
        <v>293</v>
      </c>
      <c r="B294" s="47">
        <v>293</v>
      </c>
      <c r="C294" s="69" t="s">
        <v>303</v>
      </c>
      <c r="D294" s="16"/>
      <c r="E294" s="15"/>
      <c r="F294" s="31" t="s">
        <v>1454</v>
      </c>
      <c r="G294" s="31"/>
      <c r="H294" s="31"/>
      <c r="I294" s="51">
        <v>12</v>
      </c>
      <c r="J294" s="51">
        <v>7</v>
      </c>
      <c r="K294" s="51">
        <v>2013</v>
      </c>
      <c r="L294" s="22" t="s">
        <v>369</v>
      </c>
      <c r="M294" s="22">
        <v>1358824.02</v>
      </c>
      <c r="N294" s="31">
        <f t="shared" si="4"/>
        <v>1095825.8225806451</v>
      </c>
      <c r="O294" s="19"/>
      <c r="P294" s="19"/>
      <c r="Q294" s="19"/>
      <c r="R294" s="19"/>
      <c r="S294" s="19"/>
      <c r="T294" s="19"/>
    </row>
    <row r="295" spans="1:20">
      <c r="A295" s="18">
        <v>294</v>
      </c>
      <c r="B295" s="48">
        <v>294</v>
      </c>
      <c r="C295" s="69" t="s">
        <v>304</v>
      </c>
      <c r="D295" s="16"/>
      <c r="E295" s="15"/>
      <c r="F295" s="31" t="s">
        <v>1455</v>
      </c>
      <c r="G295" s="31"/>
      <c r="H295" s="31"/>
      <c r="I295" s="51">
        <v>27</v>
      </c>
      <c r="J295" s="51">
        <v>11</v>
      </c>
      <c r="K295" s="51">
        <v>2013</v>
      </c>
      <c r="L295" s="22" t="s">
        <v>369</v>
      </c>
      <c r="M295" s="22">
        <v>2593284.4</v>
      </c>
      <c r="N295" s="31">
        <f t="shared" si="4"/>
        <v>2091358.3870967741</v>
      </c>
      <c r="O295" s="19"/>
      <c r="P295" s="19"/>
      <c r="Q295" s="19"/>
      <c r="R295" s="19"/>
      <c r="S295" s="19"/>
      <c r="T295" s="19"/>
    </row>
    <row r="296" spans="1:20">
      <c r="A296" s="23">
        <v>295</v>
      </c>
      <c r="B296" s="47">
        <v>295</v>
      </c>
      <c r="C296" s="69" t="s">
        <v>305</v>
      </c>
      <c r="D296" s="16"/>
      <c r="E296" s="15"/>
      <c r="F296" s="31" t="s">
        <v>1456</v>
      </c>
      <c r="G296" s="31"/>
      <c r="H296" s="31"/>
      <c r="I296" s="51">
        <v>7</v>
      </c>
      <c r="J296" s="51">
        <v>11</v>
      </c>
      <c r="K296" s="51">
        <v>2013</v>
      </c>
      <c r="L296" s="22" t="s">
        <v>369</v>
      </c>
      <c r="M296" s="22">
        <v>697783.1</v>
      </c>
      <c r="N296" s="31">
        <f t="shared" si="4"/>
        <v>562728.30645161285</v>
      </c>
      <c r="O296" s="19"/>
      <c r="P296" s="19"/>
      <c r="Q296" s="19"/>
      <c r="R296" s="19"/>
      <c r="S296" s="19"/>
      <c r="T296" s="19"/>
    </row>
    <row r="297" spans="1:20">
      <c r="A297" s="18">
        <v>296</v>
      </c>
      <c r="B297" s="48">
        <v>296</v>
      </c>
      <c r="C297" s="69" t="s">
        <v>306</v>
      </c>
      <c r="D297" s="16"/>
      <c r="E297" s="15"/>
      <c r="F297" s="31">
        <v>5148.8</v>
      </c>
      <c r="G297" s="31">
        <v>3390.2</v>
      </c>
      <c r="H297" s="31">
        <v>9323</v>
      </c>
      <c r="I297" s="51">
        <v>6</v>
      </c>
      <c r="J297" s="51">
        <v>8</v>
      </c>
      <c r="K297" s="51">
        <v>2013</v>
      </c>
      <c r="L297" s="22" t="s">
        <v>369</v>
      </c>
      <c r="M297" s="22">
        <v>1049969.73</v>
      </c>
      <c r="N297" s="31">
        <f t="shared" si="4"/>
        <v>846749.78225806449</v>
      </c>
      <c r="O297" s="19"/>
      <c r="P297" s="19"/>
      <c r="Q297" s="19"/>
      <c r="R297" s="19"/>
      <c r="S297" s="19"/>
      <c r="T297" s="19"/>
    </row>
    <row r="298" spans="1:20">
      <c r="A298" s="23">
        <v>297</v>
      </c>
      <c r="B298" s="47">
        <v>297</v>
      </c>
      <c r="C298" s="69" t="s">
        <v>307</v>
      </c>
      <c r="D298" s="16"/>
      <c r="E298" s="15"/>
      <c r="F298" s="31" t="s">
        <v>1259</v>
      </c>
      <c r="G298" s="31"/>
      <c r="H298" s="31"/>
      <c r="I298" s="51">
        <v>7</v>
      </c>
      <c r="J298" s="51">
        <v>6</v>
      </c>
      <c r="K298" s="51">
        <v>2013</v>
      </c>
      <c r="L298" s="22" t="s">
        <v>369</v>
      </c>
      <c r="M298" s="22">
        <v>973656.98</v>
      </c>
      <c r="N298" s="31">
        <f t="shared" si="4"/>
        <v>785207.24193548388</v>
      </c>
      <c r="O298" s="19"/>
      <c r="P298" s="19"/>
      <c r="Q298" s="19"/>
      <c r="R298" s="19"/>
      <c r="S298" s="19"/>
      <c r="T298" s="19"/>
    </row>
    <row r="299" spans="1:20">
      <c r="A299" s="18">
        <v>298</v>
      </c>
      <c r="B299" s="48">
        <v>298</v>
      </c>
      <c r="C299" s="69" t="s">
        <v>308</v>
      </c>
      <c r="D299" s="16"/>
      <c r="E299" s="15"/>
      <c r="F299" s="31">
        <v>4465.8999999999996</v>
      </c>
      <c r="G299" s="31">
        <v>2755.2</v>
      </c>
      <c r="H299" s="31">
        <v>7577</v>
      </c>
      <c r="I299" s="51">
        <v>22</v>
      </c>
      <c r="J299" s="51">
        <v>5</v>
      </c>
      <c r="K299" s="51">
        <v>2013</v>
      </c>
      <c r="L299" s="22" t="s">
        <v>369</v>
      </c>
      <c r="M299" s="22">
        <v>880463.56</v>
      </c>
      <c r="N299" s="31">
        <f t="shared" si="4"/>
        <v>710051.25806451612</v>
      </c>
      <c r="O299" s="19"/>
      <c r="P299" s="19"/>
      <c r="Q299" s="19"/>
      <c r="R299" s="19"/>
      <c r="S299" s="19"/>
      <c r="T299" s="19"/>
    </row>
    <row r="300" spans="1:20">
      <c r="A300" s="23">
        <v>299</v>
      </c>
      <c r="B300" s="47">
        <v>299</v>
      </c>
      <c r="C300" s="69" t="s">
        <v>309</v>
      </c>
      <c r="D300" s="16"/>
      <c r="E300" s="15"/>
      <c r="F300" s="31" t="s">
        <v>1457</v>
      </c>
      <c r="G300" s="31"/>
      <c r="H300" s="31"/>
      <c r="I300" s="51">
        <v>31</v>
      </c>
      <c r="J300" s="51">
        <v>7</v>
      </c>
      <c r="K300" s="51">
        <v>2013</v>
      </c>
      <c r="L300" s="22" t="s">
        <v>369</v>
      </c>
      <c r="M300" s="22">
        <v>1749897.62</v>
      </c>
      <c r="N300" s="31">
        <f t="shared" si="4"/>
        <v>1411207.7580645161</v>
      </c>
      <c r="O300" s="19"/>
      <c r="P300" s="19"/>
      <c r="Q300" s="19"/>
      <c r="R300" s="19"/>
      <c r="S300" s="19"/>
      <c r="T300" s="19"/>
    </row>
    <row r="301" spans="1:20">
      <c r="A301" s="18">
        <v>300</v>
      </c>
      <c r="B301" s="48">
        <v>300</v>
      </c>
      <c r="C301" s="69" t="s">
        <v>310</v>
      </c>
      <c r="D301" s="16"/>
      <c r="E301" s="15"/>
      <c r="F301" s="31">
        <v>3957.26</v>
      </c>
      <c r="G301" s="31">
        <v>5577.27</v>
      </c>
      <c r="H301" s="31">
        <v>14222.04</v>
      </c>
      <c r="I301" s="51">
        <v>9</v>
      </c>
      <c r="J301" s="51">
        <v>8</v>
      </c>
      <c r="K301" s="51">
        <v>2013</v>
      </c>
      <c r="L301" s="22" t="s">
        <v>369</v>
      </c>
      <c r="M301" s="22">
        <v>1480044.35</v>
      </c>
      <c r="N301" s="31">
        <f t="shared" si="4"/>
        <v>1193584.1532258065</v>
      </c>
      <c r="O301" s="19"/>
      <c r="P301" s="19"/>
      <c r="Q301" s="19"/>
      <c r="R301" s="19"/>
      <c r="S301" s="19"/>
      <c r="T301" s="19"/>
    </row>
    <row r="302" spans="1:20">
      <c r="A302" s="23">
        <v>301</v>
      </c>
      <c r="B302" s="47">
        <v>301</v>
      </c>
      <c r="C302" s="69" t="s">
        <v>311</v>
      </c>
      <c r="D302" s="16"/>
      <c r="E302" s="15"/>
      <c r="F302" s="31" t="s">
        <v>1458</v>
      </c>
      <c r="G302" s="31"/>
      <c r="H302" s="31"/>
      <c r="I302" s="51">
        <v>7</v>
      </c>
      <c r="J302" s="51">
        <v>11</v>
      </c>
      <c r="K302" s="51">
        <v>2013</v>
      </c>
      <c r="L302" s="22" t="s">
        <v>369</v>
      </c>
      <c r="M302" s="22">
        <v>560048.30000000005</v>
      </c>
      <c r="N302" s="31">
        <f t="shared" si="4"/>
        <v>451651.8548387097</v>
      </c>
      <c r="O302" s="19"/>
      <c r="P302" s="19"/>
      <c r="Q302" s="19"/>
      <c r="R302" s="19"/>
      <c r="S302" s="19"/>
      <c r="T302" s="19"/>
    </row>
    <row r="303" spans="1:20">
      <c r="A303" s="18">
        <v>302</v>
      </c>
      <c r="B303" s="48">
        <v>302</v>
      </c>
      <c r="C303" s="69" t="s">
        <v>312</v>
      </c>
      <c r="D303" s="16"/>
      <c r="E303" s="15"/>
      <c r="F303" s="31" t="s">
        <v>1459</v>
      </c>
      <c r="G303" s="31"/>
      <c r="H303" s="31"/>
      <c r="I303" s="51">
        <v>11</v>
      </c>
      <c r="J303" s="51">
        <v>6</v>
      </c>
      <c r="K303" s="51">
        <v>2013</v>
      </c>
      <c r="L303" s="22" t="s">
        <v>369</v>
      </c>
      <c r="M303" s="22">
        <v>725779.75</v>
      </c>
      <c r="N303" s="31">
        <f t="shared" si="4"/>
        <v>585306.25</v>
      </c>
      <c r="O303" s="19"/>
      <c r="P303" s="19"/>
      <c r="Q303" s="19"/>
      <c r="R303" s="19"/>
      <c r="S303" s="19"/>
      <c r="T303" s="19"/>
    </row>
    <row r="304" spans="1:20">
      <c r="A304" s="23">
        <v>303</v>
      </c>
      <c r="B304" s="47">
        <v>303</v>
      </c>
      <c r="C304" s="69" t="s">
        <v>313</v>
      </c>
      <c r="D304" s="16"/>
      <c r="E304" s="15"/>
      <c r="F304" s="31" t="s">
        <v>1460</v>
      </c>
      <c r="G304" s="31"/>
      <c r="H304" s="31"/>
      <c r="I304" s="51">
        <v>11</v>
      </c>
      <c r="J304" s="51">
        <v>6</v>
      </c>
      <c r="K304" s="51">
        <v>2013</v>
      </c>
      <c r="L304" s="22" t="s">
        <v>369</v>
      </c>
      <c r="M304" s="22">
        <v>808730.49</v>
      </c>
      <c r="N304" s="31">
        <f t="shared" si="4"/>
        <v>652202.00806451612</v>
      </c>
      <c r="O304" s="19"/>
      <c r="P304" s="19"/>
      <c r="Q304" s="19"/>
      <c r="R304" s="19"/>
      <c r="S304" s="19"/>
      <c r="T304" s="19"/>
    </row>
    <row r="305" spans="1:20">
      <c r="A305" s="18">
        <v>304</v>
      </c>
      <c r="B305" s="48">
        <v>304</v>
      </c>
      <c r="C305" s="69" t="s">
        <v>314</v>
      </c>
      <c r="D305" s="16"/>
      <c r="E305" s="15"/>
      <c r="F305" s="31" t="s">
        <v>1461</v>
      </c>
      <c r="G305" s="31"/>
      <c r="H305" s="31"/>
      <c r="I305" s="51">
        <v>29</v>
      </c>
      <c r="J305" s="51">
        <v>5</v>
      </c>
      <c r="K305" s="51">
        <v>2013</v>
      </c>
      <c r="L305" s="22" t="s">
        <v>369</v>
      </c>
      <c r="M305" s="22">
        <v>944071.79</v>
      </c>
      <c r="N305" s="31">
        <f t="shared" si="4"/>
        <v>761348.21774193551</v>
      </c>
      <c r="O305" s="19"/>
      <c r="P305" s="19"/>
      <c r="Q305" s="19"/>
      <c r="R305" s="19"/>
      <c r="S305" s="19"/>
      <c r="T305" s="19"/>
    </row>
    <row r="306" spans="1:20">
      <c r="A306" s="23">
        <v>305</v>
      </c>
      <c r="B306" s="47">
        <v>305</v>
      </c>
      <c r="C306" s="69" t="s">
        <v>315</v>
      </c>
      <c r="D306" s="16"/>
      <c r="E306" s="15"/>
      <c r="F306" s="31" t="s">
        <v>1462</v>
      </c>
      <c r="G306" s="31"/>
      <c r="H306" s="31"/>
      <c r="I306" s="51">
        <v>28</v>
      </c>
      <c r="J306" s="51">
        <v>11</v>
      </c>
      <c r="K306" s="51">
        <v>2013</v>
      </c>
      <c r="L306" s="22" t="s">
        <v>369</v>
      </c>
      <c r="M306" s="22">
        <v>975960.65</v>
      </c>
      <c r="N306" s="31">
        <f t="shared" si="4"/>
        <v>787065.04032258072</v>
      </c>
      <c r="O306" s="19"/>
      <c r="P306" s="19"/>
      <c r="Q306" s="19"/>
      <c r="R306" s="19"/>
      <c r="S306" s="19"/>
      <c r="T306" s="19"/>
    </row>
    <row r="307" spans="1:20">
      <c r="A307" s="18">
        <v>306</v>
      </c>
      <c r="B307" s="48">
        <v>306</v>
      </c>
      <c r="C307" s="73" t="s">
        <v>316</v>
      </c>
      <c r="D307" s="16"/>
      <c r="E307" s="15"/>
      <c r="F307" s="31">
        <v>2694.3</v>
      </c>
      <c r="G307" s="31">
        <v>1695.1</v>
      </c>
      <c r="H307" s="31">
        <v>4662</v>
      </c>
      <c r="I307" s="51">
        <v>11</v>
      </c>
      <c r="J307" s="51">
        <v>2</v>
      </c>
      <c r="K307" s="51">
        <v>2013</v>
      </c>
      <c r="L307" s="22" t="s">
        <v>369</v>
      </c>
      <c r="M307" s="22">
        <v>484703.95</v>
      </c>
      <c r="N307" s="31">
        <f t="shared" si="4"/>
        <v>390890.28225806454</v>
      </c>
      <c r="O307" s="19"/>
      <c r="P307" s="19"/>
      <c r="Q307" s="19"/>
      <c r="R307" s="19"/>
      <c r="S307" s="19"/>
      <c r="T307" s="19"/>
    </row>
    <row r="308" spans="1:20">
      <c r="A308" s="23">
        <v>307</v>
      </c>
      <c r="B308" s="47">
        <v>307</v>
      </c>
      <c r="C308" s="69" t="s">
        <v>317</v>
      </c>
      <c r="D308" s="16"/>
      <c r="E308" s="15"/>
      <c r="F308" s="31">
        <v>714</v>
      </c>
      <c r="G308" s="31"/>
      <c r="H308" s="31"/>
      <c r="I308" s="51">
        <v>21</v>
      </c>
      <c r="J308" s="51">
        <v>10</v>
      </c>
      <c r="K308" s="51">
        <v>2014</v>
      </c>
      <c r="L308" s="22" t="s">
        <v>369</v>
      </c>
      <c r="M308" s="22">
        <v>898130.83</v>
      </c>
      <c r="N308" s="31">
        <f t="shared" si="4"/>
        <v>724299.05645161285</v>
      </c>
      <c r="O308" s="19"/>
      <c r="P308" s="19"/>
      <c r="Q308" s="19"/>
      <c r="R308" s="19"/>
      <c r="S308" s="19"/>
      <c r="T308" s="19"/>
    </row>
    <row r="309" spans="1:20">
      <c r="A309" s="18">
        <v>308</v>
      </c>
      <c r="B309" s="48">
        <v>308</v>
      </c>
      <c r="C309" s="69" t="s">
        <v>318</v>
      </c>
      <c r="D309" s="16"/>
      <c r="E309" s="15"/>
      <c r="F309" s="31" t="s">
        <v>1463</v>
      </c>
      <c r="G309" s="31"/>
      <c r="H309" s="31"/>
      <c r="I309" s="51">
        <v>26</v>
      </c>
      <c r="J309" s="51">
        <v>6</v>
      </c>
      <c r="K309" s="51">
        <v>2013</v>
      </c>
      <c r="L309" s="22" t="s">
        <v>369</v>
      </c>
      <c r="M309" s="22">
        <v>1622134.79</v>
      </c>
      <c r="N309" s="31">
        <f t="shared" si="4"/>
        <v>1308173.2177419355</v>
      </c>
      <c r="O309" s="19"/>
      <c r="P309" s="19"/>
      <c r="Q309" s="19"/>
      <c r="R309" s="19"/>
      <c r="S309" s="19"/>
      <c r="T309" s="19"/>
    </row>
    <row r="310" spans="1:20">
      <c r="A310" s="23">
        <v>309</v>
      </c>
      <c r="B310" s="47">
        <v>309</v>
      </c>
      <c r="C310" s="69" t="s">
        <v>319</v>
      </c>
      <c r="D310" s="16"/>
      <c r="E310" s="15"/>
      <c r="F310" s="31" t="s">
        <v>1464</v>
      </c>
      <c r="G310" s="31"/>
      <c r="H310" s="31"/>
      <c r="I310" s="51">
        <v>18</v>
      </c>
      <c r="J310" s="51">
        <v>4</v>
      </c>
      <c r="K310" s="51">
        <v>2013</v>
      </c>
      <c r="L310" s="22" t="s">
        <v>369</v>
      </c>
      <c r="M310" s="22">
        <v>1854147.74</v>
      </c>
      <c r="N310" s="31">
        <f t="shared" si="4"/>
        <v>1495280.435483871</v>
      </c>
      <c r="O310" s="19"/>
      <c r="P310" s="19"/>
      <c r="Q310" s="19"/>
      <c r="R310" s="19"/>
      <c r="S310" s="19"/>
      <c r="T310" s="19"/>
    </row>
    <row r="311" spans="1:20">
      <c r="A311" s="18">
        <v>310</v>
      </c>
      <c r="B311" s="48">
        <v>310</v>
      </c>
      <c r="C311" s="69" t="s">
        <v>320</v>
      </c>
      <c r="D311" s="16"/>
      <c r="E311" s="15"/>
      <c r="F311" s="31" t="s">
        <v>1465</v>
      </c>
      <c r="G311" s="31"/>
      <c r="H311" s="31"/>
      <c r="I311" s="52"/>
      <c r="J311" s="52"/>
      <c r="K311" s="51"/>
      <c r="L311" s="22" t="s">
        <v>369</v>
      </c>
      <c r="M311" s="22">
        <v>1291657.5900000001</v>
      </c>
      <c r="N311" s="31">
        <f t="shared" si="4"/>
        <v>1041659.3467741936</v>
      </c>
      <c r="O311" s="19"/>
      <c r="P311" s="19"/>
      <c r="Q311" s="19"/>
      <c r="R311" s="19"/>
      <c r="S311" s="19"/>
      <c r="T311" s="19"/>
    </row>
    <row r="312" spans="1:20">
      <c r="A312" s="23">
        <v>311</v>
      </c>
      <c r="B312" s="47">
        <v>311</v>
      </c>
      <c r="C312" s="69" t="s">
        <v>321</v>
      </c>
      <c r="D312" s="16"/>
      <c r="E312" s="15"/>
      <c r="F312" s="31">
        <v>5773.6</v>
      </c>
      <c r="G312" s="31">
        <v>6217.2</v>
      </c>
      <c r="H312" s="31">
        <v>17097</v>
      </c>
      <c r="I312" s="51">
        <v>14</v>
      </c>
      <c r="J312" s="51">
        <v>2</v>
      </c>
      <c r="K312" s="51">
        <v>2013</v>
      </c>
      <c r="L312" s="22" t="s">
        <v>369</v>
      </c>
      <c r="M312" s="22">
        <v>1781077.08</v>
      </c>
      <c r="N312" s="31">
        <f t="shared" si="4"/>
        <v>1436352.4838709678</v>
      </c>
      <c r="O312" s="19"/>
      <c r="P312" s="19"/>
      <c r="Q312" s="19"/>
      <c r="R312" s="19"/>
      <c r="S312" s="19"/>
      <c r="T312" s="19"/>
    </row>
    <row r="313" spans="1:20">
      <c r="A313" s="18">
        <v>312</v>
      </c>
      <c r="B313" s="48">
        <v>312</v>
      </c>
      <c r="C313" s="69" t="s">
        <v>322</v>
      </c>
      <c r="D313" s="16"/>
      <c r="E313" s="15"/>
      <c r="F313" s="31" t="s">
        <v>1466</v>
      </c>
      <c r="G313" s="31"/>
      <c r="H313" s="31"/>
      <c r="I313" s="51">
        <v>17</v>
      </c>
      <c r="J313" s="51">
        <v>12</v>
      </c>
      <c r="K313" s="51">
        <v>2012</v>
      </c>
      <c r="L313" s="22" t="s">
        <v>369</v>
      </c>
      <c r="M313" s="22">
        <v>973637.84</v>
      </c>
      <c r="N313" s="31">
        <f t="shared" si="4"/>
        <v>785191.80645161285</v>
      </c>
      <c r="O313" s="19"/>
      <c r="P313" s="19"/>
      <c r="Q313" s="19"/>
      <c r="R313" s="19"/>
      <c r="S313" s="19"/>
      <c r="T313" s="19"/>
    </row>
    <row r="314" spans="1:20">
      <c r="A314" s="23">
        <v>313</v>
      </c>
      <c r="B314" s="47">
        <v>313</v>
      </c>
      <c r="C314" s="69" t="s">
        <v>323</v>
      </c>
      <c r="D314" s="16"/>
      <c r="E314" s="15"/>
      <c r="F314" s="31" t="s">
        <v>1467</v>
      </c>
      <c r="G314" s="31"/>
      <c r="H314" s="31"/>
      <c r="I314" s="51">
        <v>11</v>
      </c>
      <c r="J314" s="51">
        <v>7</v>
      </c>
      <c r="K314" s="51">
        <v>2013</v>
      </c>
      <c r="L314" s="22" t="s">
        <v>369</v>
      </c>
      <c r="M314" s="22">
        <v>1499085.75</v>
      </c>
      <c r="N314" s="31">
        <f t="shared" si="4"/>
        <v>1208940.1209677421</v>
      </c>
      <c r="O314" s="19"/>
      <c r="P314" s="19"/>
      <c r="Q314" s="19"/>
      <c r="R314" s="19"/>
      <c r="S314" s="19"/>
      <c r="T314" s="19"/>
    </row>
    <row r="315" spans="1:20">
      <c r="A315" s="18">
        <v>314</v>
      </c>
      <c r="B315" s="48">
        <v>314</v>
      </c>
      <c r="C315" s="69" t="s">
        <v>324</v>
      </c>
      <c r="D315" s="16"/>
      <c r="E315" s="15"/>
      <c r="F315" s="31" t="s">
        <v>1468</v>
      </c>
      <c r="G315" s="31"/>
      <c r="H315" s="31"/>
      <c r="I315" s="51">
        <v>14</v>
      </c>
      <c r="J315" s="51">
        <v>2</v>
      </c>
      <c r="K315" s="51">
        <v>2013</v>
      </c>
      <c r="L315" s="22" t="s">
        <v>369</v>
      </c>
      <c r="M315" s="22">
        <v>802059.5</v>
      </c>
      <c r="N315" s="31">
        <f t="shared" si="4"/>
        <v>646822.17741935479</v>
      </c>
      <c r="O315" s="19"/>
      <c r="P315" s="19"/>
      <c r="Q315" s="19"/>
      <c r="R315" s="19"/>
      <c r="S315" s="19"/>
      <c r="T315" s="19"/>
    </row>
    <row r="316" spans="1:20" ht="31.2">
      <c r="A316" s="23">
        <v>315</v>
      </c>
      <c r="B316" s="47">
        <v>315</v>
      </c>
      <c r="C316" s="69" t="s">
        <v>325</v>
      </c>
      <c r="D316" s="16"/>
      <c r="E316" s="15"/>
      <c r="F316" s="31" t="s">
        <v>1469</v>
      </c>
      <c r="G316" s="31"/>
      <c r="H316" s="31"/>
      <c r="I316" s="51">
        <v>17</v>
      </c>
      <c r="J316" s="51">
        <v>12</v>
      </c>
      <c r="K316" s="51">
        <v>2012</v>
      </c>
      <c r="L316" s="22" t="s">
        <v>369</v>
      </c>
      <c r="M316" s="22">
        <v>1026640.54</v>
      </c>
      <c r="N316" s="31">
        <f t="shared" si="4"/>
        <v>827935.91935483878</v>
      </c>
      <c r="O316" s="19"/>
      <c r="P316" s="19"/>
      <c r="Q316" s="19"/>
      <c r="R316" s="19"/>
      <c r="S316" s="19"/>
      <c r="T316" s="19"/>
    </row>
    <row r="317" spans="1:20">
      <c r="A317" s="18">
        <v>316</v>
      </c>
      <c r="B317" s="48">
        <v>316</v>
      </c>
      <c r="C317" s="69" t="s">
        <v>326</v>
      </c>
      <c r="D317" s="16"/>
      <c r="E317" s="15"/>
      <c r="F317" s="31"/>
      <c r="G317" s="31"/>
      <c r="H317" s="31"/>
      <c r="I317" s="51">
        <v>17</v>
      </c>
      <c r="J317" s="51">
        <v>7</v>
      </c>
      <c r="K317" s="51">
        <v>2013</v>
      </c>
      <c r="L317" s="22" t="s">
        <v>369</v>
      </c>
      <c r="M317" s="22">
        <v>1270812</v>
      </c>
      <c r="N317" s="31">
        <f t="shared" ref="N317:N360" si="5">M317/1.24</f>
        <v>1024848.3870967742</v>
      </c>
      <c r="O317" s="19"/>
      <c r="P317" s="19"/>
      <c r="Q317" s="19"/>
      <c r="R317" s="19"/>
      <c r="S317" s="19"/>
      <c r="T317" s="19"/>
    </row>
    <row r="318" spans="1:20">
      <c r="A318" s="23">
        <v>317</v>
      </c>
      <c r="B318" s="47">
        <v>317</v>
      </c>
      <c r="C318" s="69" t="s">
        <v>327</v>
      </c>
      <c r="D318" s="16"/>
      <c r="E318" s="15"/>
      <c r="F318" s="31"/>
      <c r="G318" s="31"/>
      <c r="H318" s="31"/>
      <c r="I318" s="51">
        <v>13</v>
      </c>
      <c r="J318" s="51">
        <v>11</v>
      </c>
      <c r="K318" s="51">
        <v>2013</v>
      </c>
      <c r="L318" s="22" t="s">
        <v>369</v>
      </c>
      <c r="M318" s="22">
        <v>609070</v>
      </c>
      <c r="N318" s="31">
        <f t="shared" si="5"/>
        <v>491185.48387096776</v>
      </c>
      <c r="O318" s="19"/>
      <c r="P318" s="19"/>
      <c r="Q318" s="19"/>
      <c r="R318" s="19"/>
      <c r="S318" s="19"/>
      <c r="T318" s="19"/>
    </row>
    <row r="319" spans="1:20">
      <c r="A319" s="18">
        <v>318</v>
      </c>
      <c r="B319" s="48">
        <v>318</v>
      </c>
      <c r="C319" s="69" t="s">
        <v>328</v>
      </c>
      <c r="D319" s="16"/>
      <c r="E319" s="15"/>
      <c r="F319" s="31"/>
      <c r="G319" s="31"/>
      <c r="H319" s="31"/>
      <c r="I319" s="51">
        <v>7</v>
      </c>
      <c r="J319" s="51">
        <v>11</v>
      </c>
      <c r="K319" s="52">
        <v>2013</v>
      </c>
      <c r="L319" s="22" t="s">
        <v>369</v>
      </c>
      <c r="M319" s="22">
        <v>807270.59</v>
      </c>
      <c r="N319" s="31">
        <f t="shared" si="5"/>
        <v>651024.66935483867</v>
      </c>
      <c r="O319" s="19"/>
      <c r="P319" s="19"/>
      <c r="Q319" s="19"/>
      <c r="R319" s="19"/>
      <c r="S319" s="19"/>
      <c r="T319" s="19"/>
    </row>
    <row r="320" spans="1:20">
      <c r="A320" s="23">
        <v>319</v>
      </c>
      <c r="B320" s="47">
        <v>319</v>
      </c>
      <c r="C320" s="71" t="s">
        <v>329</v>
      </c>
      <c r="D320" s="16"/>
      <c r="E320" s="15"/>
      <c r="F320" s="31">
        <v>12574</v>
      </c>
      <c r="G320" s="31">
        <v>17767</v>
      </c>
      <c r="H320" s="31">
        <v>32692</v>
      </c>
      <c r="I320" s="51">
        <v>13</v>
      </c>
      <c r="J320" s="51">
        <v>11</v>
      </c>
      <c r="K320" s="52">
        <v>2013</v>
      </c>
      <c r="L320" s="22" t="s">
        <v>369</v>
      </c>
      <c r="M320" s="22">
        <v>2676406.02</v>
      </c>
      <c r="N320" s="31">
        <f t="shared" si="5"/>
        <v>2158391.9516129033</v>
      </c>
      <c r="O320" s="19"/>
      <c r="P320" s="19"/>
      <c r="Q320" s="19"/>
      <c r="R320" s="19"/>
      <c r="S320" s="19"/>
      <c r="T320" s="19"/>
    </row>
    <row r="321" spans="1:20" ht="31.2">
      <c r="A321" s="18">
        <v>320</v>
      </c>
      <c r="B321" s="48">
        <v>320</v>
      </c>
      <c r="C321" s="69" t="s">
        <v>330</v>
      </c>
      <c r="D321" s="16"/>
      <c r="E321" s="15"/>
      <c r="F321" s="31">
        <v>2596.6999999999998</v>
      </c>
      <c r="G321" s="31">
        <v>2705</v>
      </c>
      <c r="H321" s="31">
        <v>6676</v>
      </c>
      <c r="I321" s="51">
        <v>7</v>
      </c>
      <c r="J321" s="51">
        <v>6</v>
      </c>
      <c r="K321" s="51">
        <v>2013</v>
      </c>
      <c r="L321" s="22" t="s">
        <v>369</v>
      </c>
      <c r="M321" s="22">
        <v>1622670.42</v>
      </c>
      <c r="N321" s="31">
        <f t="shared" si="5"/>
        <v>1308605.1774193547</v>
      </c>
      <c r="O321" s="19"/>
      <c r="P321" s="19"/>
      <c r="Q321" s="19"/>
      <c r="R321" s="19"/>
      <c r="S321" s="19"/>
      <c r="T321" s="19"/>
    </row>
    <row r="322" spans="1:20">
      <c r="A322" s="23">
        <v>321</v>
      </c>
      <c r="B322" s="47">
        <v>321</v>
      </c>
      <c r="C322" s="69" t="s">
        <v>331</v>
      </c>
      <c r="D322" s="16"/>
      <c r="E322" s="15"/>
      <c r="F322" s="31"/>
      <c r="G322" s="31"/>
      <c r="H322" s="31"/>
      <c r="I322" s="51">
        <v>23</v>
      </c>
      <c r="J322" s="51">
        <v>10</v>
      </c>
      <c r="K322" s="52">
        <v>2013</v>
      </c>
      <c r="L322" s="22" t="s">
        <v>369</v>
      </c>
      <c r="M322" s="22">
        <v>257277.82</v>
      </c>
      <c r="N322" s="31">
        <f t="shared" si="5"/>
        <v>207482.11290322582</v>
      </c>
      <c r="O322" s="19"/>
      <c r="P322" s="19"/>
      <c r="Q322" s="19"/>
      <c r="R322" s="19"/>
      <c r="S322" s="19"/>
      <c r="T322" s="19"/>
    </row>
    <row r="323" spans="1:20">
      <c r="A323" s="18">
        <v>322</v>
      </c>
      <c r="B323" s="48">
        <v>322</v>
      </c>
      <c r="C323" s="69" t="s">
        <v>332</v>
      </c>
      <c r="D323" s="16"/>
      <c r="E323" s="15"/>
      <c r="F323" s="31">
        <v>3212</v>
      </c>
      <c r="G323" s="31">
        <v>2840</v>
      </c>
      <c r="H323" s="31">
        <v>7384</v>
      </c>
      <c r="I323" s="51">
        <v>28</v>
      </c>
      <c r="J323" s="51">
        <v>11</v>
      </c>
      <c r="K323" s="52">
        <v>2013</v>
      </c>
      <c r="L323" s="22" t="s">
        <v>369</v>
      </c>
      <c r="M323" s="22">
        <v>963151.04</v>
      </c>
      <c r="N323" s="31">
        <f t="shared" si="5"/>
        <v>776734.70967741939</v>
      </c>
      <c r="O323" s="19"/>
      <c r="P323" s="19"/>
      <c r="Q323" s="19"/>
      <c r="R323" s="19"/>
      <c r="S323" s="19"/>
      <c r="T323" s="19"/>
    </row>
    <row r="324" spans="1:20" ht="31.2">
      <c r="A324" s="23">
        <v>323</v>
      </c>
      <c r="B324" s="47">
        <v>323</v>
      </c>
      <c r="C324" s="69" t="s">
        <v>333</v>
      </c>
      <c r="D324" s="16"/>
      <c r="E324" s="15"/>
      <c r="F324" s="31">
        <v>2768.91</v>
      </c>
      <c r="G324" s="31">
        <v>3245</v>
      </c>
      <c r="H324" s="31">
        <v>6883</v>
      </c>
      <c r="I324" s="51">
        <v>17</v>
      </c>
      <c r="J324" s="51">
        <v>12</v>
      </c>
      <c r="K324" s="52">
        <v>2013</v>
      </c>
      <c r="L324" s="22" t="s">
        <v>369</v>
      </c>
      <c r="M324" s="22">
        <v>771523.24</v>
      </c>
      <c r="N324" s="31">
        <f t="shared" si="5"/>
        <v>622196.16129032255</v>
      </c>
      <c r="O324" s="19"/>
      <c r="P324" s="19"/>
      <c r="Q324" s="19"/>
      <c r="R324" s="19"/>
      <c r="S324" s="19"/>
      <c r="T324" s="19"/>
    </row>
    <row r="325" spans="1:20">
      <c r="A325" s="18">
        <v>324</v>
      </c>
      <c r="B325" s="48">
        <v>324</v>
      </c>
      <c r="C325" s="69" t="s">
        <v>334</v>
      </c>
      <c r="D325" s="16"/>
      <c r="E325" s="15"/>
      <c r="F325" s="31">
        <v>3960</v>
      </c>
      <c r="G325" s="31">
        <v>6356</v>
      </c>
      <c r="H325" s="31">
        <v>10099</v>
      </c>
      <c r="I325" s="51">
        <v>16</v>
      </c>
      <c r="J325" s="51">
        <v>9</v>
      </c>
      <c r="K325" s="52">
        <v>2013</v>
      </c>
      <c r="L325" s="22" t="s">
        <v>369</v>
      </c>
      <c r="M325" s="22">
        <v>1748510.64</v>
      </c>
      <c r="N325" s="31">
        <f t="shared" si="5"/>
        <v>1410089.2258064516</v>
      </c>
      <c r="O325" s="19"/>
      <c r="P325" s="19"/>
      <c r="Q325" s="19"/>
      <c r="R325" s="19"/>
      <c r="S325" s="19"/>
      <c r="T325" s="19"/>
    </row>
    <row r="326" spans="1:20">
      <c r="A326" s="23">
        <v>325</v>
      </c>
      <c r="B326" s="47">
        <v>325</v>
      </c>
      <c r="C326" s="69" t="s">
        <v>335</v>
      </c>
      <c r="D326" s="16"/>
      <c r="E326" s="15"/>
      <c r="F326" s="31"/>
      <c r="G326" s="31"/>
      <c r="H326" s="31"/>
      <c r="I326" s="51">
        <v>20</v>
      </c>
      <c r="J326" s="51">
        <v>1</v>
      </c>
      <c r="K326" s="52">
        <v>2014</v>
      </c>
      <c r="L326" s="22" t="s">
        <v>369</v>
      </c>
      <c r="M326" s="22">
        <v>1073803.67</v>
      </c>
      <c r="N326" s="31">
        <f t="shared" si="5"/>
        <v>865970.70161290315</v>
      </c>
      <c r="O326" s="19"/>
      <c r="P326" s="19"/>
      <c r="Q326" s="19"/>
      <c r="R326" s="19"/>
      <c r="S326" s="19"/>
      <c r="T326" s="19"/>
    </row>
    <row r="327" spans="1:20" hidden="1">
      <c r="A327" s="18">
        <v>326</v>
      </c>
      <c r="B327" s="48">
        <v>326</v>
      </c>
      <c r="C327" s="69" t="s">
        <v>336</v>
      </c>
      <c r="D327" s="16"/>
      <c r="E327" s="15"/>
      <c r="F327" s="31"/>
      <c r="G327" s="31"/>
      <c r="H327" s="31"/>
      <c r="I327" s="51">
        <v>17</v>
      </c>
      <c r="J327" s="51">
        <v>11</v>
      </c>
      <c r="K327" s="52">
        <v>2008</v>
      </c>
      <c r="L327" s="22" t="s">
        <v>369</v>
      </c>
      <c r="M327" s="22">
        <v>267170.71000000002</v>
      </c>
      <c r="N327" s="31">
        <f t="shared" ref="N327:N328" si="6">M327/1.19</f>
        <v>224513.2016806723</v>
      </c>
      <c r="O327" s="19"/>
      <c r="P327" s="19"/>
      <c r="Q327" s="19"/>
      <c r="R327" s="19"/>
      <c r="S327" s="19"/>
      <c r="T327" s="19"/>
    </row>
    <row r="328" spans="1:20" hidden="1">
      <c r="A328" s="23">
        <v>327</v>
      </c>
      <c r="B328" s="47">
        <v>327</v>
      </c>
      <c r="C328" s="69" t="s">
        <v>337</v>
      </c>
      <c r="D328" s="16"/>
      <c r="E328" s="15"/>
      <c r="F328" s="31"/>
      <c r="G328" s="31"/>
      <c r="H328" s="31"/>
      <c r="I328" s="51">
        <v>17</v>
      </c>
      <c r="J328" s="51">
        <v>11</v>
      </c>
      <c r="K328" s="53">
        <v>2008</v>
      </c>
      <c r="L328" s="22" t="s">
        <v>369</v>
      </c>
      <c r="M328" s="22">
        <v>773775.75</v>
      </c>
      <c r="N328" s="31">
        <f t="shared" si="6"/>
        <v>650231.72268907563</v>
      </c>
      <c r="O328" s="19"/>
      <c r="P328" s="19"/>
      <c r="Q328" s="19"/>
      <c r="R328" s="19"/>
      <c r="S328" s="19"/>
      <c r="T328" s="19"/>
    </row>
    <row r="329" spans="1:20" hidden="1">
      <c r="A329" s="18">
        <v>328</v>
      </c>
      <c r="B329" s="48">
        <v>328</v>
      </c>
      <c r="C329" s="69" t="s">
        <v>338</v>
      </c>
      <c r="D329" s="16"/>
      <c r="E329" s="15"/>
      <c r="F329" s="31"/>
      <c r="G329" s="31"/>
      <c r="H329" s="31"/>
      <c r="I329" s="51">
        <v>17</v>
      </c>
      <c r="J329" s="51">
        <v>11</v>
      </c>
      <c r="K329" s="53">
        <v>2008</v>
      </c>
      <c r="L329" s="22" t="s">
        <v>369</v>
      </c>
      <c r="M329" s="22">
        <v>294454.23</v>
      </c>
      <c r="N329" s="31">
        <f>M329/1.19</f>
        <v>247440.5294117647</v>
      </c>
      <c r="O329" s="19"/>
      <c r="P329" s="19"/>
      <c r="Q329" s="19"/>
      <c r="R329" s="19"/>
      <c r="S329" s="19"/>
      <c r="T329" s="19"/>
    </row>
    <row r="330" spans="1:20" hidden="1">
      <c r="A330" s="23">
        <v>329</v>
      </c>
      <c r="B330" s="47">
        <v>329</v>
      </c>
      <c r="C330" s="69" t="s">
        <v>339</v>
      </c>
      <c r="D330" s="16"/>
      <c r="E330" s="15"/>
      <c r="F330" s="31"/>
      <c r="G330" s="31"/>
      <c r="H330" s="31"/>
      <c r="I330" s="51">
        <v>17</v>
      </c>
      <c r="J330" s="51">
        <v>11</v>
      </c>
      <c r="K330" s="53">
        <v>2008</v>
      </c>
      <c r="L330" s="22" t="s">
        <v>369</v>
      </c>
      <c r="M330" s="22">
        <v>341837.02</v>
      </c>
      <c r="N330" s="31">
        <f>M330/1.19</f>
        <v>287258</v>
      </c>
      <c r="O330" s="19"/>
      <c r="P330" s="19"/>
      <c r="Q330" s="19"/>
      <c r="R330" s="19"/>
      <c r="S330" s="19"/>
      <c r="T330" s="19"/>
    </row>
    <row r="331" spans="1:20">
      <c r="A331" s="18">
        <v>330</v>
      </c>
      <c r="B331" s="48">
        <v>330</v>
      </c>
      <c r="C331" s="69" t="s">
        <v>340</v>
      </c>
      <c r="D331" s="16"/>
      <c r="E331" s="15"/>
      <c r="F331" s="31"/>
      <c r="G331" s="31"/>
      <c r="H331" s="31"/>
      <c r="I331" s="51">
        <v>4</v>
      </c>
      <c r="J331" s="51">
        <v>6</v>
      </c>
      <c r="K331" s="53">
        <v>2014</v>
      </c>
      <c r="L331" s="22" t="s">
        <v>369</v>
      </c>
      <c r="M331" s="22">
        <v>1541048.94</v>
      </c>
      <c r="N331" s="31">
        <f t="shared" si="5"/>
        <v>1242781.4032258063</v>
      </c>
      <c r="O331" s="19"/>
      <c r="P331" s="19"/>
      <c r="Q331" s="19"/>
      <c r="R331" s="19"/>
      <c r="S331" s="19"/>
      <c r="T331" s="19"/>
    </row>
    <row r="332" spans="1:20">
      <c r="A332" s="23">
        <v>331</v>
      </c>
      <c r="B332" s="47">
        <v>331</v>
      </c>
      <c r="C332" s="69" t="s">
        <v>341</v>
      </c>
      <c r="D332" s="16"/>
      <c r="E332" s="15"/>
      <c r="F332" s="31"/>
      <c r="G332" s="31"/>
      <c r="H332" s="31"/>
      <c r="I332" s="51">
        <v>27</v>
      </c>
      <c r="J332" s="51">
        <v>5</v>
      </c>
      <c r="K332" s="53">
        <v>2014</v>
      </c>
      <c r="L332" s="22" t="s">
        <v>369</v>
      </c>
      <c r="M332" s="22">
        <v>2494079.27</v>
      </c>
      <c r="N332" s="31">
        <f t="shared" si="5"/>
        <v>2011354.25</v>
      </c>
      <c r="O332" s="19"/>
      <c r="P332" s="19"/>
      <c r="Q332" s="19"/>
      <c r="R332" s="19"/>
      <c r="S332" s="19"/>
      <c r="T332" s="19"/>
    </row>
    <row r="333" spans="1:20">
      <c r="A333" s="18">
        <v>332</v>
      </c>
      <c r="B333" s="48">
        <v>332</v>
      </c>
      <c r="C333" s="69" t="s">
        <v>342</v>
      </c>
      <c r="D333" s="16"/>
      <c r="E333" s="15"/>
      <c r="F333" s="31"/>
      <c r="G333" s="31"/>
      <c r="H333" s="31"/>
      <c r="I333" s="51">
        <v>12</v>
      </c>
      <c r="J333" s="51">
        <v>6</v>
      </c>
      <c r="K333" s="53">
        <v>2014</v>
      </c>
      <c r="L333" s="22" t="s">
        <v>369</v>
      </c>
      <c r="M333" s="22">
        <v>1127771.29</v>
      </c>
      <c r="N333" s="31">
        <f t="shared" si="5"/>
        <v>909492.97580645164</v>
      </c>
      <c r="O333" s="19"/>
      <c r="P333" s="19"/>
      <c r="Q333" s="19"/>
      <c r="R333" s="19"/>
      <c r="S333" s="19"/>
      <c r="T333" s="19"/>
    </row>
    <row r="334" spans="1:20">
      <c r="A334" s="23">
        <v>333</v>
      </c>
      <c r="B334" s="47">
        <v>333</v>
      </c>
      <c r="C334" s="69" t="s">
        <v>343</v>
      </c>
      <c r="D334" s="16"/>
      <c r="E334" s="15"/>
      <c r="F334" s="31"/>
      <c r="G334" s="31"/>
      <c r="H334" s="31"/>
      <c r="I334" s="51">
        <v>28</v>
      </c>
      <c r="J334" s="51">
        <v>10</v>
      </c>
      <c r="K334" s="53">
        <v>2014</v>
      </c>
      <c r="L334" s="22" t="s">
        <v>369</v>
      </c>
      <c r="M334" s="22">
        <v>2221180.83</v>
      </c>
      <c r="N334" s="31">
        <f t="shared" si="5"/>
        <v>1791274.8629032259</v>
      </c>
      <c r="O334" s="19"/>
      <c r="P334" s="19"/>
      <c r="Q334" s="19"/>
      <c r="R334" s="19"/>
      <c r="S334" s="19"/>
      <c r="T334" s="19"/>
    </row>
    <row r="335" spans="1:20">
      <c r="A335" s="18">
        <v>334</v>
      </c>
      <c r="B335" s="48">
        <v>334</v>
      </c>
      <c r="C335" s="69" t="s">
        <v>344</v>
      </c>
      <c r="D335" s="16"/>
      <c r="E335" s="15"/>
      <c r="F335" s="31"/>
      <c r="G335" s="31"/>
      <c r="H335" s="31"/>
      <c r="I335" s="51">
        <v>6</v>
      </c>
      <c r="J335" s="51">
        <v>5</v>
      </c>
      <c r="K335" s="53">
        <v>2014</v>
      </c>
      <c r="L335" s="22" t="s">
        <v>369</v>
      </c>
      <c r="M335" s="22">
        <v>1138619.98</v>
      </c>
      <c r="N335" s="31">
        <f t="shared" si="5"/>
        <v>918241.91935483867</v>
      </c>
      <c r="O335" s="19"/>
      <c r="P335" s="19"/>
      <c r="Q335" s="19"/>
      <c r="R335" s="19"/>
      <c r="S335" s="19"/>
      <c r="T335" s="19"/>
    </row>
    <row r="336" spans="1:20">
      <c r="A336" s="23">
        <v>335</v>
      </c>
      <c r="B336" s="47">
        <v>335</v>
      </c>
      <c r="C336" s="69" t="s">
        <v>345</v>
      </c>
      <c r="D336" s="16"/>
      <c r="E336" s="15"/>
      <c r="F336" s="31"/>
      <c r="G336" s="31"/>
      <c r="H336" s="31"/>
      <c r="I336" s="51">
        <v>22</v>
      </c>
      <c r="J336" s="51">
        <v>5</v>
      </c>
      <c r="K336" s="53">
        <v>2014</v>
      </c>
      <c r="L336" s="22" t="s">
        <v>369</v>
      </c>
      <c r="M336" s="22">
        <v>1999207.04</v>
      </c>
      <c r="N336" s="31">
        <f t="shared" si="5"/>
        <v>1612263.7419354839</v>
      </c>
      <c r="O336" s="19"/>
      <c r="P336" s="19"/>
      <c r="Q336" s="19"/>
      <c r="R336" s="19"/>
      <c r="S336" s="19"/>
      <c r="T336" s="19"/>
    </row>
    <row r="337" spans="1:20">
      <c r="A337" s="18">
        <v>336</v>
      </c>
      <c r="B337" s="48">
        <v>336</v>
      </c>
      <c r="C337" s="69" t="s">
        <v>346</v>
      </c>
      <c r="D337" s="16"/>
      <c r="E337" s="15"/>
      <c r="F337" s="31"/>
      <c r="G337" s="31"/>
      <c r="H337" s="31"/>
      <c r="I337" s="51">
        <v>22</v>
      </c>
      <c r="J337" s="51">
        <v>5</v>
      </c>
      <c r="K337" s="53">
        <v>2014</v>
      </c>
      <c r="L337" s="22" t="s">
        <v>369</v>
      </c>
      <c r="M337" s="22">
        <v>1297129.57</v>
      </c>
      <c r="N337" s="31">
        <f t="shared" si="5"/>
        <v>1046072.2338709678</v>
      </c>
      <c r="O337" s="19"/>
      <c r="P337" s="19"/>
      <c r="Q337" s="19"/>
      <c r="R337" s="19"/>
      <c r="S337" s="19"/>
      <c r="T337" s="19"/>
    </row>
    <row r="338" spans="1:20">
      <c r="A338" s="23">
        <v>337</v>
      </c>
      <c r="B338" s="47">
        <v>337</v>
      </c>
      <c r="C338" s="69" t="s">
        <v>347</v>
      </c>
      <c r="D338" s="16"/>
      <c r="E338" s="15"/>
      <c r="F338" s="31"/>
      <c r="G338" s="31"/>
      <c r="H338" s="31"/>
      <c r="I338" s="51">
        <v>2</v>
      </c>
      <c r="J338" s="51">
        <v>6</v>
      </c>
      <c r="K338" s="53">
        <v>2014</v>
      </c>
      <c r="L338" s="22" t="s">
        <v>369</v>
      </c>
      <c r="M338" s="22">
        <v>2398479.9900000002</v>
      </c>
      <c r="N338" s="31">
        <f t="shared" si="5"/>
        <v>1934258.0564516131</v>
      </c>
      <c r="O338" s="19"/>
      <c r="P338" s="19"/>
      <c r="Q338" s="19"/>
      <c r="R338" s="19"/>
      <c r="S338" s="19"/>
      <c r="T338" s="19"/>
    </row>
    <row r="339" spans="1:20">
      <c r="A339" s="18">
        <v>338</v>
      </c>
      <c r="B339" s="48">
        <v>338</v>
      </c>
      <c r="C339" s="69" t="s">
        <v>348</v>
      </c>
      <c r="D339" s="16"/>
      <c r="E339" s="15"/>
      <c r="F339" s="31"/>
      <c r="G339" s="31"/>
      <c r="H339" s="31"/>
      <c r="I339" s="51">
        <v>22</v>
      </c>
      <c r="J339" s="51">
        <v>5</v>
      </c>
      <c r="K339" s="53">
        <v>2014</v>
      </c>
      <c r="L339" s="22" t="s">
        <v>369</v>
      </c>
      <c r="M339" s="22">
        <v>3470446.79</v>
      </c>
      <c r="N339" s="31">
        <f t="shared" si="5"/>
        <v>2798747.4112903224</v>
      </c>
      <c r="O339" s="19"/>
      <c r="P339" s="19"/>
      <c r="Q339" s="19"/>
      <c r="R339" s="19"/>
      <c r="S339" s="19"/>
      <c r="T339" s="19"/>
    </row>
    <row r="340" spans="1:20">
      <c r="A340" s="23">
        <v>339</v>
      </c>
      <c r="B340" s="47">
        <v>339</v>
      </c>
      <c r="C340" s="69" t="s">
        <v>349</v>
      </c>
      <c r="D340" s="16"/>
      <c r="E340" s="15"/>
      <c r="F340" s="31"/>
      <c r="G340" s="31"/>
      <c r="H340" s="31"/>
      <c r="I340" s="51">
        <v>7</v>
      </c>
      <c r="J340" s="51">
        <v>5</v>
      </c>
      <c r="K340" s="53">
        <v>2014</v>
      </c>
      <c r="L340" s="22" t="s">
        <v>369</v>
      </c>
      <c r="M340" s="22">
        <v>1495532.56</v>
      </c>
      <c r="N340" s="31">
        <f t="shared" si="5"/>
        <v>1206074.6451612904</v>
      </c>
      <c r="O340" s="19"/>
      <c r="P340" s="19"/>
      <c r="Q340" s="19"/>
      <c r="R340" s="19"/>
      <c r="S340" s="19"/>
      <c r="T340" s="19"/>
    </row>
    <row r="341" spans="1:20" ht="31.2">
      <c r="A341" s="18">
        <v>340</v>
      </c>
      <c r="B341" s="48">
        <v>340</v>
      </c>
      <c r="C341" s="69" t="s">
        <v>350</v>
      </c>
      <c r="D341" s="16"/>
      <c r="E341" s="15"/>
      <c r="F341" s="31"/>
      <c r="G341" s="31"/>
      <c r="H341" s="31"/>
      <c r="I341" s="51">
        <v>24</v>
      </c>
      <c r="J341" s="51">
        <v>6</v>
      </c>
      <c r="K341" s="53">
        <v>2014</v>
      </c>
      <c r="L341" s="22" t="s">
        <v>369</v>
      </c>
      <c r="M341" s="22">
        <v>7842982.3799999999</v>
      </c>
      <c r="N341" s="31">
        <f t="shared" si="5"/>
        <v>6324985.7903225804</v>
      </c>
      <c r="O341" s="19"/>
      <c r="P341" s="19"/>
      <c r="Q341" s="19"/>
      <c r="R341" s="19"/>
      <c r="S341" s="19"/>
      <c r="T341" s="19"/>
    </row>
    <row r="342" spans="1:20">
      <c r="A342" s="23">
        <v>341</v>
      </c>
      <c r="B342" s="47">
        <v>341</v>
      </c>
      <c r="C342" s="69" t="s">
        <v>351</v>
      </c>
      <c r="D342" s="16"/>
      <c r="E342" s="15"/>
      <c r="F342" s="31"/>
      <c r="G342" s="31"/>
      <c r="H342" s="31"/>
      <c r="I342" s="51">
        <v>15</v>
      </c>
      <c r="J342" s="51">
        <v>5</v>
      </c>
      <c r="K342" s="53">
        <v>2014</v>
      </c>
      <c r="L342" s="22" t="s">
        <v>369</v>
      </c>
      <c r="M342" s="22">
        <v>3130586.63</v>
      </c>
      <c r="N342" s="31">
        <f t="shared" si="5"/>
        <v>2524666.6370967743</v>
      </c>
      <c r="O342" s="19"/>
      <c r="P342" s="19"/>
      <c r="Q342" s="19"/>
      <c r="R342" s="19"/>
      <c r="S342" s="19"/>
      <c r="T342" s="19"/>
    </row>
    <row r="343" spans="1:20">
      <c r="A343" s="18">
        <v>342</v>
      </c>
      <c r="B343" s="48">
        <v>342</v>
      </c>
      <c r="C343" s="69" t="s">
        <v>352</v>
      </c>
      <c r="D343" s="16"/>
      <c r="E343" s="15"/>
      <c r="F343" s="31"/>
      <c r="G343" s="31"/>
      <c r="H343" s="31"/>
      <c r="I343" s="51">
        <v>24</v>
      </c>
      <c r="J343" s="51">
        <v>6</v>
      </c>
      <c r="K343" s="53">
        <v>2014</v>
      </c>
      <c r="L343" s="22" t="s">
        <v>369</v>
      </c>
      <c r="M343" s="22">
        <v>2011859.2</v>
      </c>
      <c r="N343" s="31">
        <f t="shared" si="5"/>
        <v>1622467.0967741935</v>
      </c>
      <c r="O343" s="19"/>
      <c r="P343" s="19"/>
      <c r="Q343" s="19"/>
      <c r="R343" s="19"/>
      <c r="S343" s="19"/>
      <c r="T343" s="19"/>
    </row>
    <row r="344" spans="1:20">
      <c r="A344" s="23">
        <v>343</v>
      </c>
      <c r="B344" s="47">
        <v>343</v>
      </c>
      <c r="C344" s="69" t="s">
        <v>353</v>
      </c>
      <c r="D344" s="16"/>
      <c r="E344" s="15"/>
      <c r="F344" s="31"/>
      <c r="G344" s="31"/>
      <c r="H344" s="31"/>
      <c r="I344" s="51">
        <v>24</v>
      </c>
      <c r="J344" s="51">
        <v>6</v>
      </c>
      <c r="K344" s="53">
        <v>2014</v>
      </c>
      <c r="L344" s="22" t="s">
        <v>369</v>
      </c>
      <c r="M344" s="22">
        <v>2157393.86</v>
      </c>
      <c r="N344" s="31">
        <f t="shared" si="5"/>
        <v>1739833.7580645161</v>
      </c>
      <c r="O344" s="19"/>
      <c r="P344" s="19"/>
      <c r="Q344" s="19"/>
      <c r="R344" s="19"/>
      <c r="S344" s="19"/>
      <c r="T344" s="19"/>
    </row>
    <row r="345" spans="1:20">
      <c r="A345" s="18">
        <v>344</v>
      </c>
      <c r="B345" s="48">
        <v>344</v>
      </c>
      <c r="C345" s="69" t="s">
        <v>354</v>
      </c>
      <c r="D345" s="16"/>
      <c r="E345" s="15"/>
      <c r="F345" s="31"/>
      <c r="G345" s="31"/>
      <c r="H345" s="31"/>
      <c r="I345" s="51">
        <v>24</v>
      </c>
      <c r="J345" s="51">
        <v>6</v>
      </c>
      <c r="K345" s="53">
        <v>2014</v>
      </c>
      <c r="L345" s="22" t="s">
        <v>369</v>
      </c>
      <c r="M345" s="22">
        <v>7243624.0099999998</v>
      </c>
      <c r="N345" s="31">
        <f t="shared" si="5"/>
        <v>5841632.2661290318</v>
      </c>
      <c r="O345" s="19"/>
      <c r="P345" s="19"/>
      <c r="Q345" s="19"/>
      <c r="R345" s="19"/>
      <c r="S345" s="19"/>
      <c r="T345" s="19"/>
    </row>
    <row r="346" spans="1:20">
      <c r="A346" s="23">
        <v>345</v>
      </c>
      <c r="B346" s="47">
        <v>345</v>
      </c>
      <c r="C346" s="69" t="s">
        <v>355</v>
      </c>
      <c r="D346" s="16"/>
      <c r="E346" s="15"/>
      <c r="F346" s="31">
        <f>12583.66+4194+6197.22+51.2</f>
        <v>23026.080000000002</v>
      </c>
      <c r="G346" s="31">
        <v>28354.29</v>
      </c>
      <c r="H346" s="31">
        <v>77974.3</v>
      </c>
      <c r="I346" s="51">
        <v>10</v>
      </c>
      <c r="J346" s="51">
        <v>3</v>
      </c>
      <c r="K346" s="53">
        <v>2014</v>
      </c>
      <c r="L346" s="22" t="s">
        <v>369</v>
      </c>
      <c r="M346" s="22">
        <v>11880219.02</v>
      </c>
      <c r="N346" s="31">
        <f t="shared" si="5"/>
        <v>9580821.7903225794</v>
      </c>
      <c r="O346" s="19"/>
      <c r="P346" s="19"/>
      <c r="Q346" s="19"/>
      <c r="R346" s="19"/>
      <c r="S346" s="19"/>
      <c r="T346" s="19"/>
    </row>
    <row r="347" spans="1:20">
      <c r="A347" s="18">
        <v>346</v>
      </c>
      <c r="B347" s="48">
        <v>346</v>
      </c>
      <c r="C347" s="69" t="s">
        <v>356</v>
      </c>
      <c r="D347" s="16"/>
      <c r="E347" s="15"/>
      <c r="F347" s="31">
        <f>13785.19+3137.77+4625.49+161.85</f>
        <v>21710.299999999996</v>
      </c>
      <c r="G347" s="31">
        <v>28088.62</v>
      </c>
      <c r="H347" s="31">
        <v>77243.710000000006</v>
      </c>
      <c r="I347" s="51">
        <v>23</v>
      </c>
      <c r="J347" s="51">
        <v>6</v>
      </c>
      <c r="K347" s="53">
        <v>2014</v>
      </c>
      <c r="L347" s="22" t="s">
        <v>369</v>
      </c>
      <c r="M347" s="22">
        <v>11638232.050000001</v>
      </c>
      <c r="N347" s="31">
        <f t="shared" si="5"/>
        <v>9385671.0080645159</v>
      </c>
      <c r="O347" s="19"/>
      <c r="P347" s="19"/>
      <c r="Q347" s="19"/>
      <c r="R347" s="19"/>
      <c r="S347" s="19"/>
      <c r="T347" s="19"/>
    </row>
    <row r="348" spans="1:20">
      <c r="A348" s="23">
        <v>347</v>
      </c>
      <c r="B348" s="47">
        <v>347</v>
      </c>
      <c r="C348" s="69" t="s">
        <v>357</v>
      </c>
      <c r="D348" s="16"/>
      <c r="E348" s="15"/>
      <c r="F348" s="31">
        <f>16358.22+3764.42+5389.74+192.77</f>
        <v>25705.149999999998</v>
      </c>
      <c r="G348" s="31">
        <v>33985.870000000003</v>
      </c>
      <c r="H348" s="31">
        <v>93461.14</v>
      </c>
      <c r="I348" s="51">
        <v>24</v>
      </c>
      <c r="J348" s="51">
        <v>3</v>
      </c>
      <c r="K348" s="53">
        <v>2014</v>
      </c>
      <c r="L348" s="22" t="s">
        <v>369</v>
      </c>
      <c r="M348" s="22">
        <v>14266884.92</v>
      </c>
      <c r="N348" s="31">
        <f t="shared" si="5"/>
        <v>11505552.35483871</v>
      </c>
      <c r="O348" s="19"/>
      <c r="P348" s="19"/>
      <c r="Q348" s="19"/>
      <c r="R348" s="19"/>
      <c r="S348" s="19"/>
      <c r="T348" s="19"/>
    </row>
    <row r="349" spans="1:20">
      <c r="A349" s="18">
        <v>348</v>
      </c>
      <c r="B349" s="48">
        <v>348</v>
      </c>
      <c r="C349" s="69" t="s">
        <v>358</v>
      </c>
      <c r="D349" s="16"/>
      <c r="E349" s="15"/>
      <c r="F349" s="31"/>
      <c r="G349" s="31"/>
      <c r="H349" s="31"/>
      <c r="I349" s="51">
        <v>2</v>
      </c>
      <c r="J349" s="51">
        <v>6</v>
      </c>
      <c r="K349" s="53">
        <v>2014</v>
      </c>
      <c r="L349" s="22" t="s">
        <v>369</v>
      </c>
      <c r="M349" s="22">
        <v>733861.07</v>
      </c>
      <c r="N349" s="31">
        <f t="shared" si="5"/>
        <v>591823.44354838703</v>
      </c>
      <c r="O349" s="19"/>
      <c r="P349" s="19"/>
      <c r="Q349" s="19"/>
      <c r="R349" s="19"/>
      <c r="S349" s="19"/>
      <c r="T349" s="19"/>
    </row>
    <row r="350" spans="1:20" ht="31.2">
      <c r="A350" s="23">
        <v>349</v>
      </c>
      <c r="B350" s="47">
        <v>349</v>
      </c>
      <c r="C350" s="69" t="s">
        <v>359</v>
      </c>
      <c r="D350" s="16"/>
      <c r="E350" s="15"/>
      <c r="F350" s="31">
        <f>12006.71+2566.05+3713.57+111.88</f>
        <v>18398.21</v>
      </c>
      <c r="G350" s="31">
        <v>25611.7</v>
      </c>
      <c r="H350" s="31">
        <v>70432.17</v>
      </c>
      <c r="I350" s="51">
        <v>23</v>
      </c>
      <c r="J350" s="51">
        <v>6</v>
      </c>
      <c r="K350" s="53">
        <v>2014</v>
      </c>
      <c r="L350" s="22" t="s">
        <v>369</v>
      </c>
      <c r="M350" s="22">
        <v>10116212.9</v>
      </c>
      <c r="N350" s="31">
        <f t="shared" si="5"/>
        <v>8158236.2096774196</v>
      </c>
      <c r="O350" s="19"/>
      <c r="P350" s="19"/>
      <c r="Q350" s="19"/>
      <c r="R350" s="19"/>
      <c r="S350" s="19"/>
      <c r="T350" s="19"/>
    </row>
    <row r="351" spans="1:20">
      <c r="A351" s="18">
        <v>350</v>
      </c>
      <c r="B351" s="48">
        <v>350</v>
      </c>
      <c r="C351" s="69" t="s">
        <v>360</v>
      </c>
      <c r="D351" s="16"/>
      <c r="E351" s="15"/>
      <c r="F351" s="31">
        <f>13004.81+3150.22+4461.08+157.15</f>
        <v>20773.260000000002</v>
      </c>
      <c r="G351" s="31">
        <v>27196.34</v>
      </c>
      <c r="H351" s="31">
        <v>74789.929999999993</v>
      </c>
      <c r="I351" s="53">
        <v>7</v>
      </c>
      <c r="J351" s="53">
        <v>8</v>
      </c>
      <c r="K351" s="53">
        <v>2014</v>
      </c>
      <c r="L351" s="22" t="s">
        <v>369</v>
      </c>
      <c r="M351" s="22">
        <v>11150290.57</v>
      </c>
      <c r="N351" s="31">
        <f t="shared" si="5"/>
        <v>8992169.814516129</v>
      </c>
      <c r="O351" s="19"/>
      <c r="P351" s="19"/>
      <c r="Q351" s="19"/>
      <c r="R351" s="19"/>
      <c r="S351" s="19"/>
      <c r="T351" s="19"/>
    </row>
    <row r="352" spans="1:20">
      <c r="A352" s="23">
        <v>351</v>
      </c>
      <c r="B352" s="47">
        <v>351</v>
      </c>
      <c r="C352" s="69" t="s">
        <v>361</v>
      </c>
      <c r="D352" s="16"/>
      <c r="E352" s="15"/>
      <c r="F352" s="31">
        <f>6466.49+1763+2655.3+17.01</f>
        <v>10901.800000000001</v>
      </c>
      <c r="G352" s="31">
        <v>15303.4</v>
      </c>
      <c r="H352" s="31">
        <v>42084.35</v>
      </c>
      <c r="I352" s="51">
        <v>23</v>
      </c>
      <c r="J352" s="51">
        <v>6</v>
      </c>
      <c r="K352" s="53">
        <v>2014</v>
      </c>
      <c r="L352" s="22" t="s">
        <v>369</v>
      </c>
      <c r="M352" s="22">
        <v>5512400.2599999998</v>
      </c>
      <c r="N352" s="31">
        <f t="shared" si="5"/>
        <v>4445484.0806451607</v>
      </c>
      <c r="O352" s="19"/>
      <c r="P352" s="19"/>
      <c r="Q352" s="19"/>
      <c r="R352" s="19"/>
      <c r="S352" s="19"/>
      <c r="T352" s="19"/>
    </row>
    <row r="353" spans="1:20">
      <c r="A353" s="18">
        <v>352</v>
      </c>
      <c r="B353" s="48">
        <v>352</v>
      </c>
      <c r="C353" s="69" t="s">
        <v>362</v>
      </c>
      <c r="D353" s="16"/>
      <c r="E353" s="15"/>
      <c r="F353" s="31"/>
      <c r="G353" s="31"/>
      <c r="H353" s="31"/>
      <c r="I353" s="51">
        <v>10</v>
      </c>
      <c r="J353" s="51">
        <v>7</v>
      </c>
      <c r="K353" s="53">
        <v>2014</v>
      </c>
      <c r="L353" s="22" t="s">
        <v>369</v>
      </c>
      <c r="M353" s="22">
        <v>2755868.95</v>
      </c>
      <c r="N353" s="31">
        <f t="shared" si="5"/>
        <v>2222474.9596774196</v>
      </c>
      <c r="O353" s="19"/>
      <c r="P353" s="19"/>
      <c r="Q353" s="19"/>
      <c r="R353" s="19"/>
      <c r="S353" s="19"/>
      <c r="T353" s="19"/>
    </row>
    <row r="354" spans="1:20">
      <c r="A354" s="23">
        <v>353</v>
      </c>
      <c r="B354" s="47">
        <v>353</v>
      </c>
      <c r="C354" s="69" t="s">
        <v>363</v>
      </c>
      <c r="D354" s="16"/>
      <c r="E354" s="15"/>
      <c r="F354" s="31">
        <f>2307.08+502.51+552+9.43</f>
        <v>3371.02</v>
      </c>
      <c r="G354" s="31">
        <v>3711.97</v>
      </c>
      <c r="H354" s="31">
        <v>10207.91</v>
      </c>
      <c r="I354" s="51">
        <v>15</v>
      </c>
      <c r="J354" s="51">
        <v>5</v>
      </c>
      <c r="K354" s="53">
        <v>2014</v>
      </c>
      <c r="L354" s="22" t="s">
        <v>369</v>
      </c>
      <c r="M354" s="22">
        <v>1316942.31</v>
      </c>
      <c r="N354" s="31">
        <f t="shared" si="5"/>
        <v>1062050.25</v>
      </c>
      <c r="O354" s="19"/>
      <c r="P354" s="19"/>
      <c r="Q354" s="19"/>
      <c r="R354" s="19"/>
      <c r="S354" s="19"/>
      <c r="T354" s="19"/>
    </row>
    <row r="355" spans="1:20">
      <c r="A355" s="18">
        <v>354</v>
      </c>
      <c r="B355" s="48">
        <v>354</v>
      </c>
      <c r="C355" s="69" t="s">
        <v>364</v>
      </c>
      <c r="D355" s="16"/>
      <c r="E355" s="15"/>
      <c r="F355" s="31">
        <f>1490.39+308.43+262.68+12.32</f>
        <v>2073.8200000000002</v>
      </c>
      <c r="G355" s="31">
        <v>2264.98</v>
      </c>
      <c r="H355" s="31">
        <v>6228.69</v>
      </c>
      <c r="I355" s="51">
        <v>11</v>
      </c>
      <c r="J355" s="51">
        <v>3</v>
      </c>
      <c r="K355" s="53">
        <v>2014</v>
      </c>
      <c r="L355" s="22" t="s">
        <v>369</v>
      </c>
      <c r="M355" s="22">
        <v>1049943.06</v>
      </c>
      <c r="N355" s="31">
        <f t="shared" si="5"/>
        <v>846728.27419354848</v>
      </c>
      <c r="O355" s="19"/>
      <c r="P355" s="19"/>
      <c r="Q355" s="19"/>
      <c r="R355" s="19"/>
      <c r="S355" s="19"/>
      <c r="T355" s="19"/>
    </row>
    <row r="356" spans="1:20">
      <c r="A356" s="23">
        <v>355</v>
      </c>
      <c r="B356" s="47">
        <v>355</v>
      </c>
      <c r="C356" s="69" t="s">
        <v>365</v>
      </c>
      <c r="D356" s="16"/>
      <c r="E356" s="15"/>
      <c r="F356" s="31">
        <f>1218.28+311.63+245.2</f>
        <v>1775.11</v>
      </c>
      <c r="G356" s="31">
        <v>2237.7600000000002</v>
      </c>
      <c r="H356" s="31">
        <v>6153.84</v>
      </c>
      <c r="I356" s="51">
        <v>7</v>
      </c>
      <c r="J356" s="51">
        <v>8</v>
      </c>
      <c r="K356" s="53">
        <v>2014</v>
      </c>
      <c r="L356" s="22" t="s">
        <v>369</v>
      </c>
      <c r="M356" s="22">
        <v>872609.39</v>
      </c>
      <c r="N356" s="31">
        <f t="shared" si="5"/>
        <v>703717.25</v>
      </c>
      <c r="O356" s="19"/>
      <c r="P356" s="19"/>
      <c r="Q356" s="19"/>
      <c r="R356" s="19"/>
      <c r="S356" s="19"/>
      <c r="T356" s="19"/>
    </row>
    <row r="357" spans="1:20">
      <c r="A357" s="18">
        <v>356</v>
      </c>
      <c r="B357" s="48">
        <v>356</v>
      </c>
      <c r="C357" s="69" t="s">
        <v>366</v>
      </c>
      <c r="D357" s="16"/>
      <c r="E357" s="15"/>
      <c r="F357" s="31">
        <f>1528.51+370+215.81+43.68</f>
        <v>2158</v>
      </c>
      <c r="G357" s="31">
        <v>2137.67</v>
      </c>
      <c r="H357" s="31">
        <v>5878.59</v>
      </c>
      <c r="I357" s="51">
        <v>2</v>
      </c>
      <c r="J357" s="51">
        <v>6</v>
      </c>
      <c r="K357" s="53">
        <v>2014</v>
      </c>
      <c r="L357" s="22" t="s">
        <v>369</v>
      </c>
      <c r="M357" s="22">
        <v>863520</v>
      </c>
      <c r="N357" s="31">
        <f t="shared" si="5"/>
        <v>696387.09677419357</v>
      </c>
      <c r="O357" s="19"/>
      <c r="P357" s="19"/>
      <c r="Q357" s="19"/>
      <c r="R357" s="19"/>
      <c r="S357" s="19"/>
      <c r="T357" s="19"/>
    </row>
    <row r="358" spans="1:20">
      <c r="A358" s="127">
        <v>357</v>
      </c>
      <c r="B358" s="47">
        <v>357</v>
      </c>
      <c r="C358" s="133" t="s">
        <v>367</v>
      </c>
      <c r="D358" s="16"/>
      <c r="E358" s="15"/>
      <c r="F358" s="31">
        <f>1346.25+322.45+275.03+20.07</f>
        <v>1963.8</v>
      </c>
      <c r="G358" s="31">
        <v>1989.98</v>
      </c>
      <c r="H358" s="31">
        <v>5472.44</v>
      </c>
      <c r="I358" s="135">
        <v>4</v>
      </c>
      <c r="J358" s="135">
        <v>6</v>
      </c>
      <c r="K358" s="133">
        <v>2014</v>
      </c>
      <c r="L358" s="131" t="s">
        <v>369</v>
      </c>
      <c r="M358" s="131">
        <v>1679640</v>
      </c>
      <c r="N358" s="129">
        <f t="shared" si="5"/>
        <v>1354548.3870967743</v>
      </c>
      <c r="O358" s="19"/>
      <c r="P358" s="19"/>
      <c r="Q358" s="19"/>
      <c r="R358" s="19"/>
      <c r="S358" s="19"/>
      <c r="T358" s="19"/>
    </row>
    <row r="359" spans="1:20">
      <c r="A359" s="128"/>
      <c r="B359" s="48">
        <v>358</v>
      </c>
      <c r="C359" s="134"/>
      <c r="D359" s="16"/>
      <c r="E359" s="15"/>
      <c r="F359" s="31">
        <f>813.44+308.32+282.08+14.69</f>
        <v>1418.53</v>
      </c>
      <c r="G359" s="31">
        <v>1977.55</v>
      </c>
      <c r="H359" s="31">
        <v>5438.26</v>
      </c>
      <c r="I359" s="136"/>
      <c r="J359" s="136"/>
      <c r="K359" s="134"/>
      <c r="L359" s="132"/>
      <c r="M359" s="132"/>
      <c r="N359" s="130"/>
      <c r="O359" s="19"/>
      <c r="P359" s="19"/>
      <c r="Q359" s="19"/>
      <c r="R359" s="19"/>
      <c r="S359" s="19"/>
      <c r="T359" s="19"/>
    </row>
    <row r="360" spans="1:20">
      <c r="A360" s="18">
        <v>358</v>
      </c>
      <c r="B360" s="47">
        <v>359</v>
      </c>
      <c r="C360" s="69" t="s">
        <v>368</v>
      </c>
      <c r="D360" s="16"/>
      <c r="E360" s="15"/>
      <c r="F360" s="31">
        <f>1723.69+331.1+251.85+8.15</f>
        <v>2314.79</v>
      </c>
      <c r="G360" s="31">
        <v>2520.73</v>
      </c>
      <c r="H360" s="31">
        <v>6932</v>
      </c>
      <c r="I360" s="51">
        <v>15</v>
      </c>
      <c r="J360" s="51">
        <v>5</v>
      </c>
      <c r="K360" s="53">
        <v>2014</v>
      </c>
      <c r="L360" s="22" t="s">
        <v>369</v>
      </c>
      <c r="M360" s="22">
        <v>1363655.17</v>
      </c>
      <c r="N360" s="31">
        <f t="shared" si="5"/>
        <v>1099721.9112903224</v>
      </c>
      <c r="O360" s="19"/>
      <c r="P360" s="19"/>
      <c r="Q360" s="19"/>
      <c r="R360" s="19"/>
      <c r="S360" s="19"/>
      <c r="T360" s="19"/>
    </row>
    <row r="361" spans="1:20" ht="24.75" customHeight="1">
      <c r="A361" s="18">
        <v>359</v>
      </c>
      <c r="B361" s="49">
        <v>1</v>
      </c>
      <c r="C361" s="74" t="s">
        <v>370</v>
      </c>
      <c r="D361" s="24"/>
      <c r="E361" s="25"/>
      <c r="F361" s="30">
        <v>1613.54</v>
      </c>
      <c r="G361" s="30">
        <v>1170.27</v>
      </c>
      <c r="H361" s="30">
        <v>3218.24</v>
      </c>
      <c r="I361" s="57">
        <v>29</v>
      </c>
      <c r="J361" s="57">
        <v>7</v>
      </c>
      <c r="K361" s="58">
        <v>2016</v>
      </c>
      <c r="L361" s="26" t="s">
        <v>837</v>
      </c>
      <c r="M361" s="26">
        <v>390196.49</v>
      </c>
      <c r="N361" s="30">
        <f>M361/1.2</f>
        <v>325163.7416666667</v>
      </c>
      <c r="O361" s="27"/>
      <c r="P361" s="27"/>
      <c r="Q361" s="27"/>
      <c r="R361" s="27"/>
      <c r="S361" s="27"/>
      <c r="T361" s="27"/>
    </row>
    <row r="362" spans="1:20">
      <c r="A362" s="23">
        <v>360</v>
      </c>
      <c r="B362" s="49">
        <v>2</v>
      </c>
      <c r="C362" s="74" t="s">
        <v>371</v>
      </c>
      <c r="D362" s="24"/>
      <c r="E362" s="25"/>
      <c r="F362" s="30">
        <v>1639.03</v>
      </c>
      <c r="G362" s="30">
        <v>1187.5899999999999</v>
      </c>
      <c r="H362" s="30">
        <v>3265.87</v>
      </c>
      <c r="I362" s="57">
        <v>29</v>
      </c>
      <c r="J362" s="57">
        <v>7</v>
      </c>
      <c r="K362" s="58">
        <v>2016</v>
      </c>
      <c r="L362" s="26" t="s">
        <v>837</v>
      </c>
      <c r="M362" s="26">
        <v>423324.23</v>
      </c>
      <c r="N362" s="30">
        <f>M362/1.2</f>
        <v>352770.19166666665</v>
      </c>
      <c r="O362" s="27"/>
      <c r="P362" s="27"/>
      <c r="Q362" s="27"/>
      <c r="R362" s="27"/>
      <c r="S362" s="27"/>
      <c r="T362" s="27"/>
    </row>
    <row r="363" spans="1:20">
      <c r="A363" s="18">
        <v>361</v>
      </c>
      <c r="B363" s="49">
        <v>3</v>
      </c>
      <c r="C363" s="75" t="s">
        <v>372</v>
      </c>
      <c r="D363" s="24"/>
      <c r="E363" s="25"/>
      <c r="F363" s="30">
        <v>1639.03</v>
      </c>
      <c r="G363" s="30">
        <v>4040.28</v>
      </c>
      <c r="H363" s="30">
        <v>11110.77</v>
      </c>
      <c r="I363" s="57">
        <v>31</v>
      </c>
      <c r="J363" s="57">
        <v>10</v>
      </c>
      <c r="K363" s="58">
        <v>2016</v>
      </c>
      <c r="L363" s="26" t="s">
        <v>837</v>
      </c>
      <c r="M363" s="26">
        <v>1427465.76</v>
      </c>
      <c r="N363" s="30">
        <f>M363/1.2</f>
        <v>1189554.8</v>
      </c>
      <c r="O363" s="27"/>
      <c r="P363" s="27"/>
      <c r="Q363" s="27"/>
      <c r="R363" s="27"/>
      <c r="S363" s="27"/>
      <c r="T363" s="27"/>
    </row>
    <row r="364" spans="1:20" ht="46.8">
      <c r="A364" s="23">
        <v>362</v>
      </c>
      <c r="B364" s="49">
        <v>4</v>
      </c>
      <c r="C364" s="75" t="s">
        <v>373</v>
      </c>
      <c r="D364" s="24"/>
      <c r="E364" s="25"/>
      <c r="F364" s="30">
        <v>1639.03</v>
      </c>
      <c r="G364" s="30">
        <v>1980.53</v>
      </c>
      <c r="H364" s="30">
        <v>5347.43</v>
      </c>
      <c r="I364" s="57">
        <v>5</v>
      </c>
      <c r="J364" s="57">
        <v>7</v>
      </c>
      <c r="K364" s="58">
        <v>2016</v>
      </c>
      <c r="L364" s="26" t="s">
        <v>1471</v>
      </c>
      <c r="M364" s="26">
        <v>489428.04</v>
      </c>
      <c r="N364" s="30">
        <f>M364/1.2</f>
        <v>407856.7</v>
      </c>
      <c r="O364" s="27"/>
      <c r="P364" s="27"/>
      <c r="Q364" s="27"/>
      <c r="R364" s="27"/>
      <c r="S364" s="27"/>
      <c r="T364" s="27"/>
    </row>
    <row r="365" spans="1:20" ht="27" customHeight="1">
      <c r="A365" s="18">
        <v>363</v>
      </c>
      <c r="B365" s="49">
        <v>5</v>
      </c>
      <c r="C365" s="76" t="s">
        <v>524</v>
      </c>
      <c r="D365" s="24"/>
      <c r="E365" s="25"/>
      <c r="F365" s="30">
        <v>1639.03</v>
      </c>
      <c r="G365" s="30">
        <v>4477.12</v>
      </c>
      <c r="H365" s="30">
        <v>12312.08</v>
      </c>
      <c r="I365" s="57">
        <v>19</v>
      </c>
      <c r="J365" s="57">
        <v>9</v>
      </c>
      <c r="K365" s="58">
        <v>2016</v>
      </c>
      <c r="L365" s="26" t="s">
        <v>837</v>
      </c>
      <c r="M365" s="28">
        <v>1593434.5</v>
      </c>
      <c r="N365" s="30">
        <f t="shared" ref="N365:N374" si="7">M365/1.2</f>
        <v>1327862.0833333335</v>
      </c>
      <c r="O365" s="27"/>
      <c r="P365" s="27"/>
      <c r="Q365" s="27"/>
      <c r="R365" s="27"/>
      <c r="S365" s="27"/>
      <c r="T365" s="27"/>
    </row>
    <row r="366" spans="1:20">
      <c r="A366" s="23">
        <v>364</v>
      </c>
      <c r="B366" s="49">
        <v>6</v>
      </c>
      <c r="C366" s="75" t="s">
        <v>374</v>
      </c>
      <c r="D366" s="24"/>
      <c r="E366" s="25"/>
      <c r="F366" s="30">
        <v>1639.03</v>
      </c>
      <c r="G366" s="30">
        <v>3426.55</v>
      </c>
      <c r="H366" s="30">
        <v>9285.2999999999993</v>
      </c>
      <c r="I366" s="57">
        <v>6</v>
      </c>
      <c r="J366" s="57">
        <v>9</v>
      </c>
      <c r="K366" s="58">
        <v>2016</v>
      </c>
      <c r="L366" s="26" t="s">
        <v>837</v>
      </c>
      <c r="M366" s="28">
        <v>1565191.23</v>
      </c>
      <c r="N366" s="30">
        <f t="shared" si="7"/>
        <v>1304326.0250000001</v>
      </c>
      <c r="O366" s="27"/>
      <c r="P366" s="27"/>
      <c r="Q366" s="27"/>
      <c r="R366" s="27"/>
      <c r="S366" s="27"/>
      <c r="T366" s="27"/>
    </row>
    <row r="367" spans="1:20">
      <c r="A367" s="18">
        <v>365</v>
      </c>
      <c r="B367" s="49">
        <v>7</v>
      </c>
      <c r="C367" s="75" t="s">
        <v>375</v>
      </c>
      <c r="D367" s="24"/>
      <c r="E367" s="25"/>
      <c r="F367" s="30">
        <v>1639.03</v>
      </c>
      <c r="G367" s="30">
        <v>2825.68</v>
      </c>
      <c r="H367" s="30">
        <v>7770.62</v>
      </c>
      <c r="I367" s="57" t="s">
        <v>1132</v>
      </c>
      <c r="J367" s="57">
        <v>7</v>
      </c>
      <c r="K367" s="58">
        <v>2016</v>
      </c>
      <c r="L367" s="26" t="s">
        <v>837</v>
      </c>
      <c r="M367" s="28">
        <v>1079691.71</v>
      </c>
      <c r="N367" s="30">
        <f t="shared" si="7"/>
        <v>899743.09166666667</v>
      </c>
      <c r="O367" s="27"/>
      <c r="P367" s="27"/>
      <c r="Q367" s="27"/>
      <c r="R367" s="27"/>
      <c r="S367" s="27"/>
      <c r="T367" s="27"/>
    </row>
    <row r="368" spans="1:20">
      <c r="A368" s="23">
        <v>366</v>
      </c>
      <c r="B368" s="49">
        <v>8</v>
      </c>
      <c r="C368" s="75" t="s">
        <v>376</v>
      </c>
      <c r="D368" s="24"/>
      <c r="E368" s="25"/>
      <c r="F368" s="30">
        <v>1639.03</v>
      </c>
      <c r="G368" s="30">
        <v>2492.7199999999998</v>
      </c>
      <c r="H368" s="30">
        <v>6854.98</v>
      </c>
      <c r="I368" s="57">
        <v>27</v>
      </c>
      <c r="J368" s="57">
        <v>7</v>
      </c>
      <c r="K368" s="58">
        <v>2016</v>
      </c>
      <c r="L368" s="26" t="s">
        <v>837</v>
      </c>
      <c r="M368" s="26">
        <v>1007135</v>
      </c>
      <c r="N368" s="30">
        <f t="shared" si="7"/>
        <v>839279.16666666674</v>
      </c>
      <c r="O368" s="27"/>
      <c r="P368" s="27"/>
      <c r="Q368" s="27"/>
      <c r="R368" s="27"/>
      <c r="S368" s="27"/>
      <c r="T368" s="27"/>
    </row>
    <row r="369" spans="1:20">
      <c r="A369" s="18">
        <v>367</v>
      </c>
      <c r="B369" s="49">
        <v>9</v>
      </c>
      <c r="C369" s="75" t="s">
        <v>377</v>
      </c>
      <c r="D369" s="24"/>
      <c r="E369" s="25"/>
      <c r="F369" s="30">
        <v>1639.03</v>
      </c>
      <c r="G369" s="30">
        <v>2396.73</v>
      </c>
      <c r="H369" s="30">
        <v>6591.01</v>
      </c>
      <c r="I369" s="57">
        <v>15</v>
      </c>
      <c r="J369" s="57">
        <v>9</v>
      </c>
      <c r="K369" s="58">
        <v>2016</v>
      </c>
      <c r="L369" s="26" t="s">
        <v>837</v>
      </c>
      <c r="M369" s="28">
        <v>753657.8</v>
      </c>
      <c r="N369" s="30">
        <f t="shared" si="7"/>
        <v>628048.16666666674</v>
      </c>
      <c r="O369" s="27"/>
      <c r="P369" s="27"/>
      <c r="Q369" s="27"/>
      <c r="R369" s="27"/>
      <c r="S369" s="27"/>
      <c r="T369" s="27"/>
    </row>
    <row r="370" spans="1:20">
      <c r="A370" s="23">
        <v>368</v>
      </c>
      <c r="B370" s="49">
        <v>10</v>
      </c>
      <c r="C370" s="75" t="s">
        <v>378</v>
      </c>
      <c r="D370" s="24"/>
      <c r="E370" s="25"/>
      <c r="F370" s="30">
        <v>1639.03</v>
      </c>
      <c r="G370" s="30">
        <v>2403.39</v>
      </c>
      <c r="H370" s="30">
        <v>6609.32</v>
      </c>
      <c r="I370" s="57">
        <v>27</v>
      </c>
      <c r="J370" s="57">
        <v>7</v>
      </c>
      <c r="K370" s="58">
        <v>2016</v>
      </c>
      <c r="L370" s="26" t="s">
        <v>837</v>
      </c>
      <c r="M370" s="28">
        <v>875872.78</v>
      </c>
      <c r="N370" s="30">
        <f t="shared" si="7"/>
        <v>729893.9833333334</v>
      </c>
      <c r="O370" s="27"/>
      <c r="P370" s="27"/>
      <c r="Q370" s="27"/>
      <c r="R370" s="27"/>
      <c r="S370" s="27"/>
      <c r="T370" s="27"/>
    </row>
    <row r="371" spans="1:20">
      <c r="A371" s="18">
        <v>369</v>
      </c>
      <c r="B371" s="49">
        <v>11</v>
      </c>
      <c r="C371" s="75" t="s">
        <v>379</v>
      </c>
      <c r="D371" s="24"/>
      <c r="E371" s="25"/>
      <c r="F371" s="30">
        <v>1639.03</v>
      </c>
      <c r="G371" s="30">
        <v>2470.1</v>
      </c>
      <c r="H371" s="30">
        <v>6792.78</v>
      </c>
      <c r="I371" s="57">
        <v>6</v>
      </c>
      <c r="J371" s="57">
        <v>10</v>
      </c>
      <c r="K371" s="58">
        <v>2016</v>
      </c>
      <c r="L371" s="26" t="s">
        <v>837</v>
      </c>
      <c r="M371" s="28">
        <v>739111.24</v>
      </c>
      <c r="N371" s="30">
        <f t="shared" si="7"/>
        <v>615926.03333333333</v>
      </c>
      <c r="O371" s="27"/>
      <c r="P371" s="27"/>
      <c r="Q371" s="27"/>
      <c r="R371" s="27"/>
      <c r="S371" s="27"/>
      <c r="T371" s="27"/>
    </row>
    <row r="372" spans="1:20">
      <c r="A372" s="23">
        <v>370</v>
      </c>
      <c r="B372" s="49">
        <v>12</v>
      </c>
      <c r="C372" s="75" t="s">
        <v>380</v>
      </c>
      <c r="D372" s="24"/>
      <c r="E372" s="25"/>
      <c r="F372" s="30">
        <v>1639.03</v>
      </c>
      <c r="G372" s="30">
        <v>4995.72</v>
      </c>
      <c r="H372" s="30">
        <v>13738.23</v>
      </c>
      <c r="I372" s="57">
        <v>31</v>
      </c>
      <c r="J372" s="57">
        <v>10</v>
      </c>
      <c r="K372" s="58">
        <v>2016</v>
      </c>
      <c r="L372" s="26" t="s">
        <v>837</v>
      </c>
      <c r="M372" s="28">
        <v>1872582.38</v>
      </c>
      <c r="N372" s="30">
        <f t="shared" si="7"/>
        <v>1560485.3166666667</v>
      </c>
      <c r="O372" s="27"/>
      <c r="P372" s="27"/>
      <c r="Q372" s="27"/>
      <c r="R372" s="27"/>
      <c r="S372" s="27"/>
      <c r="T372" s="27"/>
    </row>
    <row r="373" spans="1:20">
      <c r="A373" s="18">
        <v>371</v>
      </c>
      <c r="B373" s="49">
        <v>13</v>
      </c>
      <c r="C373" s="75" t="s">
        <v>381</v>
      </c>
      <c r="D373" s="24"/>
      <c r="E373" s="25"/>
      <c r="F373" s="30">
        <v>1639.03</v>
      </c>
      <c r="G373" s="30">
        <v>3793.11</v>
      </c>
      <c r="H373" s="30">
        <v>10431.049999999999</v>
      </c>
      <c r="I373" s="57">
        <v>28</v>
      </c>
      <c r="J373" s="57">
        <v>7</v>
      </c>
      <c r="K373" s="58">
        <v>2016</v>
      </c>
      <c r="L373" s="26" t="s">
        <v>837</v>
      </c>
      <c r="M373" s="28">
        <v>1024037.07</v>
      </c>
      <c r="N373" s="30">
        <f t="shared" si="7"/>
        <v>853364.22499999998</v>
      </c>
      <c r="O373" s="27"/>
      <c r="P373" s="27"/>
      <c r="Q373" s="27"/>
      <c r="R373" s="27"/>
      <c r="S373" s="27"/>
      <c r="T373" s="27"/>
    </row>
    <row r="374" spans="1:20">
      <c r="A374" s="23">
        <v>372</v>
      </c>
      <c r="B374" s="49">
        <v>14</v>
      </c>
      <c r="C374" s="75" t="s">
        <v>382</v>
      </c>
      <c r="D374" s="24"/>
      <c r="E374" s="25"/>
      <c r="F374" s="30">
        <v>1639.03</v>
      </c>
      <c r="G374" s="30">
        <v>3793.11</v>
      </c>
      <c r="H374" s="30">
        <v>10431</v>
      </c>
      <c r="I374" s="57">
        <v>28</v>
      </c>
      <c r="J374" s="57">
        <v>7</v>
      </c>
      <c r="K374" s="58">
        <v>2016</v>
      </c>
      <c r="L374" s="26" t="s">
        <v>837</v>
      </c>
      <c r="M374" s="28">
        <v>1030027.27</v>
      </c>
      <c r="N374" s="30">
        <f t="shared" si="7"/>
        <v>858356.05833333335</v>
      </c>
      <c r="O374" s="27"/>
      <c r="P374" s="27"/>
      <c r="Q374" s="27"/>
      <c r="R374" s="27"/>
      <c r="S374" s="27"/>
      <c r="T374" s="27"/>
    </row>
    <row r="375" spans="1:20">
      <c r="A375" s="18">
        <v>373</v>
      </c>
      <c r="B375" s="49">
        <v>15</v>
      </c>
      <c r="C375" s="75" t="s">
        <v>383</v>
      </c>
      <c r="D375" s="24"/>
      <c r="E375" s="25"/>
      <c r="F375" s="30">
        <v>1639.03</v>
      </c>
      <c r="G375" s="30">
        <v>1867.9</v>
      </c>
      <c r="H375" s="30">
        <v>5043.33</v>
      </c>
      <c r="I375" s="57">
        <v>17</v>
      </c>
      <c r="J375" s="57">
        <v>11</v>
      </c>
      <c r="K375" s="58">
        <v>2016</v>
      </c>
      <c r="L375" s="26" t="s">
        <v>837</v>
      </c>
      <c r="M375" s="28">
        <v>690870.41</v>
      </c>
      <c r="N375" s="30">
        <f t="shared" ref="N375:N402" si="8">M375/1.19</f>
        <v>580563.36974789924</v>
      </c>
      <c r="O375" s="27"/>
      <c r="P375" s="27"/>
      <c r="Q375" s="27"/>
      <c r="R375" s="27"/>
      <c r="S375" s="27"/>
      <c r="T375" s="27"/>
    </row>
    <row r="376" spans="1:20">
      <c r="A376" s="23">
        <v>374</v>
      </c>
      <c r="B376" s="49">
        <v>16</v>
      </c>
      <c r="C376" s="75" t="s">
        <v>384</v>
      </c>
      <c r="D376" s="24"/>
      <c r="E376" s="25"/>
      <c r="F376" s="30">
        <v>1639.03</v>
      </c>
      <c r="G376" s="30">
        <v>4136.17</v>
      </c>
      <c r="H376" s="30">
        <v>11167.66</v>
      </c>
      <c r="I376" s="57">
        <v>17</v>
      </c>
      <c r="J376" s="57">
        <v>9</v>
      </c>
      <c r="K376" s="58">
        <v>2016</v>
      </c>
      <c r="L376" s="26" t="s">
        <v>837</v>
      </c>
      <c r="M376" s="26">
        <v>985865.33</v>
      </c>
      <c r="N376" s="30">
        <f t="shared" ref="N376:N385" si="9">M376/1.2</f>
        <v>821554.44166666665</v>
      </c>
      <c r="O376" s="27"/>
      <c r="P376" s="27"/>
      <c r="Q376" s="27"/>
      <c r="R376" s="27"/>
      <c r="S376" s="27"/>
      <c r="T376" s="27"/>
    </row>
    <row r="377" spans="1:20" ht="31.2">
      <c r="A377" s="18">
        <v>375</v>
      </c>
      <c r="B377" s="49">
        <v>17</v>
      </c>
      <c r="C377" s="76" t="s">
        <v>1134</v>
      </c>
      <c r="D377" s="24"/>
      <c r="E377" s="25"/>
      <c r="F377" s="30">
        <v>1639.03</v>
      </c>
      <c r="G377" s="30">
        <v>8824.3799999999992</v>
      </c>
      <c r="H377" s="30">
        <v>24267.05</v>
      </c>
      <c r="I377" s="57">
        <v>30</v>
      </c>
      <c r="J377" s="57">
        <v>9</v>
      </c>
      <c r="K377" s="58">
        <v>2016</v>
      </c>
      <c r="L377" s="26" t="s">
        <v>837</v>
      </c>
      <c r="M377" s="26">
        <v>2350966.5499999998</v>
      </c>
      <c r="N377" s="30">
        <f>M377/1.2</f>
        <v>1959138.7916666665</v>
      </c>
      <c r="O377" s="27"/>
      <c r="P377" s="27"/>
      <c r="Q377" s="27"/>
      <c r="R377" s="27"/>
      <c r="S377" s="27"/>
      <c r="T377" s="27"/>
    </row>
    <row r="378" spans="1:20">
      <c r="A378" s="23">
        <v>376</v>
      </c>
      <c r="B378" s="49">
        <v>18</v>
      </c>
      <c r="C378" s="77" t="s">
        <v>385</v>
      </c>
      <c r="D378" s="24"/>
      <c r="E378" s="25"/>
      <c r="F378" s="30">
        <v>1639.03</v>
      </c>
      <c r="G378" s="30">
        <v>3655.53</v>
      </c>
      <c r="H378" s="30">
        <v>9869.93</v>
      </c>
      <c r="I378" s="57">
        <v>3</v>
      </c>
      <c r="J378" s="57">
        <v>11</v>
      </c>
      <c r="K378" s="58">
        <v>2016</v>
      </c>
      <c r="L378" s="26" t="s">
        <v>837</v>
      </c>
      <c r="M378" s="26">
        <v>993367.12</v>
      </c>
      <c r="N378" s="30">
        <f t="shared" si="9"/>
        <v>827805.93333333335</v>
      </c>
      <c r="O378" s="27"/>
      <c r="P378" s="27"/>
      <c r="Q378" s="27"/>
      <c r="R378" s="27"/>
      <c r="S378" s="27"/>
      <c r="T378" s="27"/>
    </row>
    <row r="379" spans="1:20">
      <c r="A379" s="18">
        <v>377</v>
      </c>
      <c r="B379" s="49">
        <v>19</v>
      </c>
      <c r="C379" s="77" t="s">
        <v>386</v>
      </c>
      <c r="D379" s="24"/>
      <c r="E379" s="25"/>
      <c r="F379" s="30">
        <v>1639.03</v>
      </c>
      <c r="G379" s="30">
        <v>3669.82</v>
      </c>
      <c r="H379" s="30">
        <v>9908.51</v>
      </c>
      <c r="I379" s="57">
        <v>14</v>
      </c>
      <c r="J379" s="57">
        <v>9</v>
      </c>
      <c r="K379" s="58">
        <v>2016</v>
      </c>
      <c r="L379" s="26" t="s">
        <v>837</v>
      </c>
      <c r="M379" s="26">
        <v>1053339.9099999999</v>
      </c>
      <c r="N379" s="30">
        <f t="shared" si="9"/>
        <v>877783.2583333333</v>
      </c>
      <c r="O379" s="27"/>
      <c r="P379" s="27"/>
      <c r="Q379" s="27"/>
      <c r="R379" s="27"/>
      <c r="S379" s="27"/>
      <c r="T379" s="27"/>
    </row>
    <row r="380" spans="1:20">
      <c r="A380" s="23">
        <v>378</v>
      </c>
      <c r="B380" s="49">
        <v>20</v>
      </c>
      <c r="C380" s="75" t="s">
        <v>387</v>
      </c>
      <c r="D380" s="24"/>
      <c r="E380" s="25"/>
      <c r="F380" s="30">
        <v>1639.03</v>
      </c>
      <c r="G380" s="30">
        <v>2802.09</v>
      </c>
      <c r="H380" s="30">
        <v>7705.75</v>
      </c>
      <c r="I380" s="57">
        <v>31</v>
      </c>
      <c r="J380" s="57">
        <v>10</v>
      </c>
      <c r="K380" s="58">
        <v>2016</v>
      </c>
      <c r="L380" s="26" t="s">
        <v>837</v>
      </c>
      <c r="M380" s="28">
        <v>964975.85</v>
      </c>
      <c r="N380" s="30">
        <f t="shared" si="9"/>
        <v>804146.54166666663</v>
      </c>
      <c r="O380" s="27"/>
      <c r="P380" s="27"/>
      <c r="Q380" s="27"/>
      <c r="R380" s="27"/>
      <c r="S380" s="27"/>
      <c r="T380" s="27"/>
    </row>
    <row r="381" spans="1:20">
      <c r="A381" s="18">
        <v>379</v>
      </c>
      <c r="B381" s="49">
        <v>21</v>
      </c>
      <c r="C381" s="75" t="s">
        <v>388</v>
      </c>
      <c r="D381" s="24"/>
      <c r="E381" s="25"/>
      <c r="F381" s="30">
        <v>1639.03</v>
      </c>
      <c r="G381" s="30">
        <v>3256.07</v>
      </c>
      <c r="H381" s="30">
        <v>8954.19</v>
      </c>
      <c r="I381" s="57">
        <v>2</v>
      </c>
      <c r="J381" s="57">
        <v>11</v>
      </c>
      <c r="K381" s="58">
        <v>2016</v>
      </c>
      <c r="L381" s="26" t="s">
        <v>837</v>
      </c>
      <c r="M381" s="28">
        <v>1259197.8400000001</v>
      </c>
      <c r="N381" s="30">
        <f t="shared" si="9"/>
        <v>1049331.5333333334</v>
      </c>
      <c r="O381" s="27"/>
      <c r="P381" s="27"/>
      <c r="Q381" s="27"/>
      <c r="R381" s="27"/>
      <c r="S381" s="27"/>
      <c r="T381" s="27"/>
    </row>
    <row r="382" spans="1:20">
      <c r="A382" s="23">
        <v>380</v>
      </c>
      <c r="B382" s="49">
        <v>22</v>
      </c>
      <c r="C382" s="75" t="s">
        <v>389</v>
      </c>
      <c r="D382" s="24"/>
      <c r="E382" s="25"/>
      <c r="F382" s="30">
        <v>1639.03</v>
      </c>
      <c r="G382" s="30">
        <v>2388.83</v>
      </c>
      <c r="H382" s="30">
        <v>6569.28</v>
      </c>
      <c r="I382" s="57">
        <v>28</v>
      </c>
      <c r="J382" s="57">
        <v>10</v>
      </c>
      <c r="K382" s="58">
        <v>2016</v>
      </c>
      <c r="L382" s="26" t="s">
        <v>837</v>
      </c>
      <c r="M382" s="28">
        <v>754425.4</v>
      </c>
      <c r="N382" s="30">
        <f t="shared" si="9"/>
        <v>628687.83333333337</v>
      </c>
      <c r="O382" s="27"/>
      <c r="P382" s="27"/>
      <c r="Q382" s="27"/>
      <c r="R382" s="27"/>
      <c r="S382" s="27"/>
      <c r="T382" s="27"/>
    </row>
    <row r="383" spans="1:20">
      <c r="A383" s="18">
        <v>381</v>
      </c>
      <c r="B383" s="49">
        <v>23</v>
      </c>
      <c r="C383" s="75" t="s">
        <v>390</v>
      </c>
      <c r="D383" s="24"/>
      <c r="E383" s="25"/>
      <c r="F383" s="30">
        <v>1639.03</v>
      </c>
      <c r="G383" s="30">
        <v>3842.33</v>
      </c>
      <c r="H383" s="30">
        <v>10713.38</v>
      </c>
      <c r="I383" s="57">
        <v>8</v>
      </c>
      <c r="J383" s="57">
        <v>8</v>
      </c>
      <c r="K383" s="58">
        <v>2016</v>
      </c>
      <c r="L383" s="26" t="s">
        <v>837</v>
      </c>
      <c r="M383" s="28">
        <v>1389257.89</v>
      </c>
      <c r="N383" s="30">
        <f t="shared" si="9"/>
        <v>1157714.9083333332</v>
      </c>
      <c r="O383" s="27"/>
      <c r="P383" s="27"/>
      <c r="Q383" s="27"/>
      <c r="R383" s="27"/>
      <c r="S383" s="27"/>
      <c r="T383" s="27"/>
    </row>
    <row r="384" spans="1:20">
      <c r="A384" s="23">
        <v>382</v>
      </c>
      <c r="B384" s="49">
        <v>24</v>
      </c>
      <c r="C384" s="75" t="s">
        <v>391</v>
      </c>
      <c r="D384" s="24"/>
      <c r="E384" s="25"/>
      <c r="F384" s="30">
        <v>1639.03</v>
      </c>
      <c r="G384" s="30">
        <v>2536.0300000000002</v>
      </c>
      <c r="H384" s="30">
        <v>6974.08</v>
      </c>
      <c r="I384" s="57">
        <v>8</v>
      </c>
      <c r="J384" s="57">
        <v>9</v>
      </c>
      <c r="K384" s="58">
        <v>2016</v>
      </c>
      <c r="L384" s="26" t="s">
        <v>837</v>
      </c>
      <c r="M384" s="28">
        <v>834847.14</v>
      </c>
      <c r="N384" s="30">
        <f t="shared" si="9"/>
        <v>695705.95000000007</v>
      </c>
      <c r="O384" s="27"/>
      <c r="P384" s="27"/>
      <c r="Q384" s="27"/>
      <c r="R384" s="27"/>
      <c r="S384" s="27"/>
      <c r="T384" s="27"/>
    </row>
    <row r="385" spans="1:20">
      <c r="A385" s="18">
        <v>383</v>
      </c>
      <c r="B385" s="49">
        <v>25</v>
      </c>
      <c r="C385" s="75" t="s">
        <v>392</v>
      </c>
      <c r="D385" s="24"/>
      <c r="E385" s="25"/>
      <c r="F385" s="30">
        <v>1639.03</v>
      </c>
      <c r="G385" s="30">
        <v>2536.04</v>
      </c>
      <c r="H385" s="30">
        <v>6974.11</v>
      </c>
      <c r="I385" s="57">
        <v>3</v>
      </c>
      <c r="J385" s="57">
        <v>11</v>
      </c>
      <c r="K385" s="58">
        <v>2016</v>
      </c>
      <c r="L385" s="26" t="s">
        <v>837</v>
      </c>
      <c r="M385" s="28">
        <v>790540.19</v>
      </c>
      <c r="N385" s="30">
        <f t="shared" si="9"/>
        <v>658783.4916666667</v>
      </c>
      <c r="O385" s="27"/>
      <c r="P385" s="27"/>
      <c r="Q385" s="27"/>
      <c r="R385" s="27"/>
      <c r="S385" s="27"/>
      <c r="T385" s="27"/>
    </row>
    <row r="386" spans="1:20" ht="46.8">
      <c r="A386" s="23">
        <v>384</v>
      </c>
      <c r="B386" s="49">
        <v>26</v>
      </c>
      <c r="C386" s="75" t="s">
        <v>393</v>
      </c>
      <c r="D386" s="24"/>
      <c r="E386" s="25"/>
      <c r="F386" s="30">
        <v>1639.03</v>
      </c>
      <c r="G386" s="30">
        <v>2486.84</v>
      </c>
      <c r="H386" s="30">
        <v>6838.81</v>
      </c>
      <c r="I386" s="57">
        <v>4</v>
      </c>
      <c r="J386" s="57">
        <v>7</v>
      </c>
      <c r="K386" s="58">
        <v>2016</v>
      </c>
      <c r="L386" s="26" t="s">
        <v>1471</v>
      </c>
      <c r="M386" s="26">
        <v>809082.53</v>
      </c>
      <c r="N386" s="30">
        <f t="shared" ref="N386:N392" si="10">M386/1.2</f>
        <v>674235.44166666677</v>
      </c>
      <c r="O386" s="27"/>
      <c r="P386" s="27"/>
      <c r="Q386" s="27"/>
      <c r="R386" s="27"/>
      <c r="S386" s="27"/>
      <c r="T386" s="27"/>
    </row>
    <row r="387" spans="1:20" ht="46.8">
      <c r="A387" s="18">
        <v>385</v>
      </c>
      <c r="B387" s="49">
        <v>27</v>
      </c>
      <c r="C387" s="75" t="s">
        <v>394</v>
      </c>
      <c r="D387" s="24"/>
      <c r="E387" s="25"/>
      <c r="F387" s="30">
        <v>1639.03</v>
      </c>
      <c r="G387" s="30">
        <v>2484.9699999999998</v>
      </c>
      <c r="H387" s="30">
        <v>6833.67</v>
      </c>
      <c r="I387" s="57">
        <v>4</v>
      </c>
      <c r="J387" s="57">
        <v>7</v>
      </c>
      <c r="K387" s="58">
        <v>2016</v>
      </c>
      <c r="L387" s="26" t="s">
        <v>1471</v>
      </c>
      <c r="M387" s="26">
        <v>690759.11</v>
      </c>
      <c r="N387" s="30">
        <f t="shared" si="10"/>
        <v>575632.59166666667</v>
      </c>
      <c r="O387" s="27"/>
      <c r="P387" s="27"/>
      <c r="Q387" s="27"/>
      <c r="R387" s="27"/>
      <c r="S387" s="27"/>
      <c r="T387" s="27"/>
    </row>
    <row r="388" spans="1:20" ht="46.8">
      <c r="A388" s="23">
        <v>386</v>
      </c>
      <c r="B388" s="49">
        <v>28</v>
      </c>
      <c r="C388" s="75" t="s">
        <v>395</v>
      </c>
      <c r="D388" s="24"/>
      <c r="E388" s="25"/>
      <c r="F388" s="30">
        <v>1639.03</v>
      </c>
      <c r="G388" s="30">
        <v>2484.92</v>
      </c>
      <c r="H388" s="30">
        <v>6833.53</v>
      </c>
      <c r="I388" s="57">
        <v>4</v>
      </c>
      <c r="J388" s="57">
        <v>7</v>
      </c>
      <c r="K388" s="58">
        <v>2016</v>
      </c>
      <c r="L388" s="26" t="s">
        <v>1471</v>
      </c>
      <c r="M388" s="26">
        <v>687710.48</v>
      </c>
      <c r="N388" s="30">
        <f t="shared" si="10"/>
        <v>573092.06666666665</v>
      </c>
      <c r="O388" s="27"/>
      <c r="P388" s="27"/>
      <c r="Q388" s="27"/>
      <c r="R388" s="27"/>
      <c r="S388" s="27"/>
      <c r="T388" s="27"/>
    </row>
    <row r="389" spans="1:20">
      <c r="A389" s="18">
        <v>387</v>
      </c>
      <c r="B389" s="49">
        <v>29</v>
      </c>
      <c r="C389" s="75" t="s">
        <v>396</v>
      </c>
      <c r="D389" s="24"/>
      <c r="E389" s="25"/>
      <c r="F389" s="30">
        <v>1639.03</v>
      </c>
      <c r="G389" s="30">
        <v>2380.86</v>
      </c>
      <c r="H389" s="30">
        <v>6547.37</v>
      </c>
      <c r="I389" s="57">
        <v>2</v>
      </c>
      <c r="J389" s="57">
        <v>11</v>
      </c>
      <c r="K389" s="58">
        <v>2016</v>
      </c>
      <c r="L389" s="26" t="s">
        <v>837</v>
      </c>
      <c r="M389" s="28">
        <v>903826.75</v>
      </c>
      <c r="N389" s="30">
        <f t="shared" si="10"/>
        <v>753188.95833333337</v>
      </c>
      <c r="O389" s="27"/>
      <c r="P389" s="27"/>
      <c r="Q389" s="27"/>
      <c r="R389" s="27"/>
      <c r="S389" s="27"/>
      <c r="T389" s="27"/>
    </row>
    <row r="390" spans="1:20">
      <c r="A390" s="23">
        <v>388</v>
      </c>
      <c r="B390" s="49">
        <v>30</v>
      </c>
      <c r="C390" s="75" t="s">
        <v>397</v>
      </c>
      <c r="D390" s="24"/>
      <c r="E390" s="25"/>
      <c r="F390" s="30">
        <v>1639.03</v>
      </c>
      <c r="G390" s="30">
        <v>2219.11</v>
      </c>
      <c r="H390" s="30">
        <v>5991.6</v>
      </c>
      <c r="I390" s="57">
        <v>16</v>
      </c>
      <c r="J390" s="57">
        <v>11</v>
      </c>
      <c r="K390" s="58">
        <v>2016</v>
      </c>
      <c r="L390" s="26" t="s">
        <v>837</v>
      </c>
      <c r="M390" s="28">
        <v>730470.18</v>
      </c>
      <c r="N390" s="30">
        <f t="shared" si="10"/>
        <v>608725.15</v>
      </c>
      <c r="O390" s="27"/>
      <c r="P390" s="27"/>
      <c r="Q390" s="27"/>
      <c r="R390" s="27"/>
      <c r="S390" s="27"/>
      <c r="T390" s="27"/>
    </row>
    <row r="391" spans="1:20">
      <c r="A391" s="18">
        <v>389</v>
      </c>
      <c r="B391" s="49">
        <v>31</v>
      </c>
      <c r="C391" s="75" t="s">
        <v>398</v>
      </c>
      <c r="D391" s="24"/>
      <c r="E391" s="25"/>
      <c r="F391" s="30">
        <v>1639.03</v>
      </c>
      <c r="G391" s="30">
        <v>1440.51</v>
      </c>
      <c r="H391" s="30">
        <v>3961.4</v>
      </c>
      <c r="I391" s="57">
        <v>14</v>
      </c>
      <c r="J391" s="57">
        <v>9</v>
      </c>
      <c r="K391" s="58">
        <v>2016</v>
      </c>
      <c r="L391" s="26" t="s">
        <v>837</v>
      </c>
      <c r="M391" s="28">
        <v>612796.69999999995</v>
      </c>
      <c r="N391" s="30">
        <f t="shared" si="10"/>
        <v>510663.91666666663</v>
      </c>
      <c r="O391" s="27"/>
      <c r="P391" s="27"/>
      <c r="Q391" s="27"/>
      <c r="R391" s="27"/>
      <c r="S391" s="27"/>
      <c r="T391" s="27"/>
    </row>
    <row r="392" spans="1:20" ht="46.8">
      <c r="A392" s="23">
        <v>390</v>
      </c>
      <c r="B392" s="49">
        <v>32</v>
      </c>
      <c r="C392" s="74" t="s">
        <v>399</v>
      </c>
      <c r="D392" s="24"/>
      <c r="E392" s="25"/>
      <c r="F392" s="30">
        <v>1639.03</v>
      </c>
      <c r="G392" s="30">
        <v>2241.4499999999998</v>
      </c>
      <c r="H392" s="30">
        <v>6163.99</v>
      </c>
      <c r="I392" s="57">
        <v>4</v>
      </c>
      <c r="J392" s="57">
        <v>7</v>
      </c>
      <c r="K392" s="58">
        <v>2016</v>
      </c>
      <c r="L392" s="26" t="s">
        <v>1471</v>
      </c>
      <c r="M392" s="26">
        <v>669730.56000000006</v>
      </c>
      <c r="N392" s="30">
        <f t="shared" si="10"/>
        <v>558108.80000000005</v>
      </c>
      <c r="O392" s="27"/>
      <c r="P392" s="27"/>
      <c r="Q392" s="27"/>
      <c r="R392" s="27"/>
      <c r="S392" s="27"/>
      <c r="T392" s="27"/>
    </row>
    <row r="393" spans="1:20">
      <c r="A393" s="18">
        <v>391</v>
      </c>
      <c r="B393" s="49">
        <v>33</v>
      </c>
      <c r="C393" s="74" t="s">
        <v>400</v>
      </c>
      <c r="D393" s="24"/>
      <c r="E393" s="25"/>
      <c r="F393" s="30">
        <v>1639.03</v>
      </c>
      <c r="G393" s="30">
        <v>3256.15</v>
      </c>
      <c r="H393" s="30">
        <v>8954.41</v>
      </c>
      <c r="I393" s="57">
        <v>8</v>
      </c>
      <c r="J393" s="57">
        <v>9</v>
      </c>
      <c r="K393" s="58">
        <v>2016</v>
      </c>
      <c r="L393" s="26" t="s">
        <v>837</v>
      </c>
      <c r="M393" s="28">
        <v>1225756.58</v>
      </c>
      <c r="N393" s="30">
        <f t="shared" ref="N393:N398" si="11">M393/1.2</f>
        <v>1021463.8166666668</v>
      </c>
      <c r="O393" s="27"/>
      <c r="P393" s="27"/>
      <c r="Q393" s="27"/>
      <c r="R393" s="27"/>
      <c r="S393" s="27"/>
      <c r="T393" s="27"/>
    </row>
    <row r="394" spans="1:20">
      <c r="A394" s="23">
        <v>392</v>
      </c>
      <c r="B394" s="49">
        <v>34</v>
      </c>
      <c r="C394" s="75" t="s">
        <v>401</v>
      </c>
      <c r="D394" s="24"/>
      <c r="E394" s="25"/>
      <c r="F394" s="30">
        <v>1639.03</v>
      </c>
      <c r="G394" s="30">
        <v>2048.6</v>
      </c>
      <c r="H394" s="30">
        <v>6842.07</v>
      </c>
      <c r="I394" s="57">
        <v>8</v>
      </c>
      <c r="J394" s="57">
        <v>9</v>
      </c>
      <c r="K394" s="58">
        <v>2016</v>
      </c>
      <c r="L394" s="26" t="s">
        <v>837</v>
      </c>
      <c r="M394" s="28">
        <v>678308.32</v>
      </c>
      <c r="N394" s="30">
        <f t="shared" si="11"/>
        <v>565256.93333333335</v>
      </c>
      <c r="O394" s="27"/>
      <c r="P394" s="27"/>
      <c r="Q394" s="27"/>
      <c r="R394" s="27"/>
      <c r="S394" s="27"/>
      <c r="T394" s="27"/>
    </row>
    <row r="395" spans="1:20">
      <c r="A395" s="18">
        <v>393</v>
      </c>
      <c r="B395" s="49">
        <v>35</v>
      </c>
      <c r="C395" s="74" t="s">
        <v>402</v>
      </c>
      <c r="D395" s="24"/>
      <c r="E395" s="25"/>
      <c r="F395" s="30">
        <v>1639.03</v>
      </c>
      <c r="G395" s="30">
        <v>1047.08</v>
      </c>
      <c r="H395" s="30">
        <v>2848.06</v>
      </c>
      <c r="I395" s="57">
        <v>1</v>
      </c>
      <c r="J395" s="57">
        <v>11</v>
      </c>
      <c r="K395" s="58">
        <v>2016</v>
      </c>
      <c r="L395" s="26" t="s">
        <v>837</v>
      </c>
      <c r="M395" s="26">
        <v>360399.77</v>
      </c>
      <c r="N395" s="30">
        <f t="shared" si="11"/>
        <v>300333.14166666672</v>
      </c>
      <c r="O395" s="27"/>
      <c r="P395" s="27"/>
      <c r="Q395" s="27"/>
      <c r="R395" s="27"/>
      <c r="S395" s="27"/>
      <c r="T395" s="27"/>
    </row>
    <row r="396" spans="1:20">
      <c r="A396" s="23">
        <v>394</v>
      </c>
      <c r="B396" s="49">
        <v>36</v>
      </c>
      <c r="C396" s="75" t="s">
        <v>403</v>
      </c>
      <c r="D396" s="24"/>
      <c r="E396" s="25"/>
      <c r="F396" s="30">
        <v>1639.03</v>
      </c>
      <c r="G396" s="30">
        <v>3863.63</v>
      </c>
      <c r="H396" s="30">
        <v>10431.799999999999</v>
      </c>
      <c r="I396" s="57">
        <v>1</v>
      </c>
      <c r="J396" s="57">
        <v>11</v>
      </c>
      <c r="K396" s="58">
        <v>2016</v>
      </c>
      <c r="L396" s="26" t="s">
        <v>837</v>
      </c>
      <c r="M396" s="26">
        <v>1037297.75</v>
      </c>
      <c r="N396" s="30">
        <f t="shared" si="11"/>
        <v>864414.79166666674</v>
      </c>
      <c r="O396" s="27"/>
      <c r="P396" s="27"/>
      <c r="Q396" s="27"/>
      <c r="R396" s="27"/>
      <c r="S396" s="27"/>
      <c r="T396" s="27"/>
    </row>
    <row r="397" spans="1:20" s="17" customFormat="1">
      <c r="A397" s="18">
        <v>395</v>
      </c>
      <c r="B397" s="49">
        <v>37</v>
      </c>
      <c r="C397" s="75" t="s">
        <v>404</v>
      </c>
      <c r="D397" s="24"/>
      <c r="E397" s="25"/>
      <c r="F397" s="30">
        <v>1639.03</v>
      </c>
      <c r="G397" s="49">
        <v>1991.78</v>
      </c>
      <c r="H397" s="49">
        <v>5377.81</v>
      </c>
      <c r="I397" s="57">
        <v>1</v>
      </c>
      <c r="J397" s="57">
        <v>11</v>
      </c>
      <c r="K397" s="58">
        <v>2016</v>
      </c>
      <c r="L397" s="26" t="s">
        <v>837</v>
      </c>
      <c r="M397" s="26">
        <v>585701.43999999994</v>
      </c>
      <c r="N397" s="30">
        <f t="shared" si="11"/>
        <v>488084.53333333333</v>
      </c>
      <c r="O397" s="27"/>
      <c r="P397" s="27"/>
      <c r="Q397" s="27"/>
      <c r="R397" s="27"/>
      <c r="S397" s="27"/>
      <c r="T397" s="27"/>
    </row>
    <row r="398" spans="1:20">
      <c r="A398" s="23">
        <v>396</v>
      </c>
      <c r="B398" s="49">
        <v>38</v>
      </c>
      <c r="C398" s="75" t="s">
        <v>405</v>
      </c>
      <c r="D398" s="24"/>
      <c r="E398" s="25"/>
      <c r="F398" s="30">
        <v>1639.03</v>
      </c>
      <c r="G398" s="30">
        <v>1993.87</v>
      </c>
      <c r="H398" s="30">
        <v>5383.45</v>
      </c>
      <c r="I398" s="57">
        <v>1</v>
      </c>
      <c r="J398" s="57">
        <v>11</v>
      </c>
      <c r="K398" s="58">
        <v>2016</v>
      </c>
      <c r="L398" s="26" t="s">
        <v>837</v>
      </c>
      <c r="M398" s="26">
        <v>569544.29</v>
      </c>
      <c r="N398" s="30">
        <f t="shared" si="11"/>
        <v>474620.2416666667</v>
      </c>
      <c r="O398" s="27"/>
      <c r="P398" s="27"/>
      <c r="Q398" s="27"/>
      <c r="R398" s="27"/>
      <c r="S398" s="27"/>
      <c r="T398" s="27"/>
    </row>
    <row r="399" spans="1:20">
      <c r="A399" s="18">
        <v>397</v>
      </c>
      <c r="B399" s="49">
        <v>39</v>
      </c>
      <c r="C399" s="74" t="s">
        <v>406</v>
      </c>
      <c r="D399" s="24"/>
      <c r="E399" s="25"/>
      <c r="F399" s="30">
        <v>1639.03</v>
      </c>
      <c r="G399" s="30">
        <v>1505.76</v>
      </c>
      <c r="H399" s="30">
        <v>3990.26</v>
      </c>
      <c r="I399" s="57">
        <v>9</v>
      </c>
      <c r="J399" s="57">
        <v>9</v>
      </c>
      <c r="K399" s="58">
        <v>2016</v>
      </c>
      <c r="L399" s="26" t="s">
        <v>837</v>
      </c>
      <c r="M399" s="26">
        <v>679487.65</v>
      </c>
      <c r="N399" s="30">
        <f t="shared" si="8"/>
        <v>570998.02521008404</v>
      </c>
      <c r="O399" s="27"/>
      <c r="P399" s="27"/>
      <c r="Q399" s="27"/>
      <c r="R399" s="27"/>
      <c r="S399" s="27"/>
      <c r="T399" s="27"/>
    </row>
    <row r="400" spans="1:20">
      <c r="A400" s="23">
        <v>398</v>
      </c>
      <c r="B400" s="49">
        <v>40</v>
      </c>
      <c r="C400" s="75" t="s">
        <v>407</v>
      </c>
      <c r="D400" s="24"/>
      <c r="E400" s="25"/>
      <c r="F400" s="30">
        <v>1639.03</v>
      </c>
      <c r="G400" s="30">
        <v>3977.94</v>
      </c>
      <c r="H400" s="30">
        <v>10740.44</v>
      </c>
      <c r="I400" s="57">
        <v>25</v>
      </c>
      <c r="J400" s="57">
        <v>11</v>
      </c>
      <c r="K400" s="58">
        <v>2016</v>
      </c>
      <c r="L400" s="26" t="s">
        <v>837</v>
      </c>
      <c r="M400" s="28">
        <v>1328070.04</v>
      </c>
      <c r="N400" s="30">
        <f>M400/1.2</f>
        <v>1106725.0333333334</v>
      </c>
      <c r="O400" s="27"/>
      <c r="P400" s="27"/>
      <c r="Q400" s="27"/>
      <c r="R400" s="27"/>
      <c r="S400" s="27"/>
      <c r="T400" s="27"/>
    </row>
    <row r="401" spans="1:20">
      <c r="A401" s="18">
        <v>399</v>
      </c>
      <c r="B401" s="49">
        <v>41</v>
      </c>
      <c r="C401" s="75" t="s">
        <v>408</v>
      </c>
      <c r="D401" s="24"/>
      <c r="E401" s="25"/>
      <c r="F401" s="30">
        <v>1639.03</v>
      </c>
      <c r="G401" s="30" t="s">
        <v>1133</v>
      </c>
      <c r="H401" s="30">
        <v>17163.47</v>
      </c>
      <c r="I401" s="57">
        <v>3</v>
      </c>
      <c r="J401" s="57">
        <v>11</v>
      </c>
      <c r="K401" s="58">
        <v>2016</v>
      </c>
      <c r="L401" s="26" t="s">
        <v>837</v>
      </c>
      <c r="M401" s="28">
        <v>2594389.35</v>
      </c>
      <c r="N401" s="30">
        <f>M401/1.2</f>
        <v>2161991.125</v>
      </c>
      <c r="O401" s="27"/>
      <c r="P401" s="27"/>
      <c r="Q401" s="27"/>
      <c r="R401" s="27"/>
      <c r="S401" s="27"/>
      <c r="T401" s="27"/>
    </row>
    <row r="402" spans="1:20">
      <c r="A402" s="23">
        <v>400</v>
      </c>
      <c r="B402" s="49">
        <v>42</v>
      </c>
      <c r="C402" s="75" t="s">
        <v>409</v>
      </c>
      <c r="D402" s="24"/>
      <c r="E402" s="25"/>
      <c r="F402" s="30">
        <v>1639.03</v>
      </c>
      <c r="G402" s="30">
        <v>4330.5</v>
      </c>
      <c r="H402" s="30">
        <v>11908.88</v>
      </c>
      <c r="I402" s="57">
        <v>7</v>
      </c>
      <c r="J402" s="57">
        <v>11</v>
      </c>
      <c r="K402" s="58">
        <v>2016</v>
      </c>
      <c r="L402" s="26" t="s">
        <v>837</v>
      </c>
      <c r="M402" s="26">
        <v>1420706.64</v>
      </c>
      <c r="N402" s="30">
        <f t="shared" si="8"/>
        <v>1193871.1260504201</v>
      </c>
      <c r="O402" s="27"/>
      <c r="P402" s="27"/>
      <c r="Q402" s="27"/>
      <c r="R402" s="27"/>
      <c r="S402" s="27"/>
      <c r="T402" s="27"/>
    </row>
    <row r="403" spans="1:20">
      <c r="A403" s="18">
        <v>401</v>
      </c>
      <c r="B403" s="49">
        <v>43</v>
      </c>
      <c r="C403" s="75" t="s">
        <v>410</v>
      </c>
      <c r="D403" s="24"/>
      <c r="E403" s="25"/>
      <c r="F403" s="30">
        <v>1639.03</v>
      </c>
      <c r="G403" s="30">
        <v>1192.68</v>
      </c>
      <c r="H403" s="30">
        <v>3279.87</v>
      </c>
      <c r="I403" s="57">
        <v>29</v>
      </c>
      <c r="J403" s="57">
        <v>11</v>
      </c>
      <c r="K403" s="58">
        <v>2016</v>
      </c>
      <c r="L403" s="26" t="s">
        <v>837</v>
      </c>
      <c r="M403" s="26">
        <v>373060.56</v>
      </c>
      <c r="N403" s="30">
        <f t="shared" ref="N403:N408" si="12">M403/1.2</f>
        <v>310883.8</v>
      </c>
      <c r="O403" s="27"/>
      <c r="P403" s="27"/>
      <c r="Q403" s="27"/>
      <c r="R403" s="27"/>
      <c r="S403" s="27"/>
      <c r="T403" s="27"/>
    </row>
    <row r="404" spans="1:20">
      <c r="A404" s="23">
        <v>402</v>
      </c>
      <c r="B404" s="49">
        <v>44</v>
      </c>
      <c r="C404" s="75" t="s">
        <v>411</v>
      </c>
      <c r="D404" s="24"/>
      <c r="E404" s="25"/>
      <c r="F404" s="30">
        <v>1639.03</v>
      </c>
      <c r="G404" s="30">
        <v>15982.46</v>
      </c>
      <c r="H404" s="30">
        <v>43951.77</v>
      </c>
      <c r="I404" s="57">
        <v>4</v>
      </c>
      <c r="J404" s="57">
        <v>11</v>
      </c>
      <c r="K404" s="58">
        <v>2016</v>
      </c>
      <c r="L404" s="26" t="s">
        <v>837</v>
      </c>
      <c r="M404" s="26">
        <v>5173654.04</v>
      </c>
      <c r="N404" s="30">
        <f t="shared" si="12"/>
        <v>4311378.3666666672</v>
      </c>
      <c r="O404" s="27"/>
      <c r="P404" s="27"/>
      <c r="Q404" s="27"/>
      <c r="R404" s="27"/>
      <c r="S404" s="27"/>
      <c r="T404" s="27"/>
    </row>
    <row r="405" spans="1:20">
      <c r="A405" s="18">
        <v>403</v>
      </c>
      <c r="B405" s="49">
        <v>45</v>
      </c>
      <c r="C405" s="75" t="s">
        <v>412</v>
      </c>
      <c r="D405" s="24"/>
      <c r="E405" s="25"/>
      <c r="F405" s="30">
        <v>1639.03</v>
      </c>
      <c r="G405" s="30">
        <v>2014.04</v>
      </c>
      <c r="H405" s="30">
        <v>5437.91</v>
      </c>
      <c r="I405" s="57">
        <v>4</v>
      </c>
      <c r="J405" s="57">
        <v>11</v>
      </c>
      <c r="K405" s="58">
        <v>2016</v>
      </c>
      <c r="L405" s="26" t="s">
        <v>837</v>
      </c>
      <c r="M405" s="28">
        <v>639538.23</v>
      </c>
      <c r="N405" s="30">
        <f t="shared" si="12"/>
        <v>532948.52500000002</v>
      </c>
      <c r="O405" s="27"/>
      <c r="P405" s="27"/>
      <c r="Q405" s="27"/>
      <c r="R405" s="27"/>
      <c r="S405" s="27"/>
      <c r="T405" s="27"/>
    </row>
    <row r="406" spans="1:20">
      <c r="A406" s="23">
        <v>404</v>
      </c>
      <c r="B406" s="49">
        <v>46</v>
      </c>
      <c r="C406" s="75" t="s">
        <v>413</v>
      </c>
      <c r="D406" s="24"/>
      <c r="E406" s="25"/>
      <c r="F406" s="30">
        <v>1639.03</v>
      </c>
      <c r="G406" s="30">
        <v>5341.5</v>
      </c>
      <c r="H406" s="30">
        <v>14689.13</v>
      </c>
      <c r="I406" s="57">
        <v>4</v>
      </c>
      <c r="J406" s="57">
        <v>11</v>
      </c>
      <c r="K406" s="58">
        <v>2016</v>
      </c>
      <c r="L406" s="26" t="s">
        <v>837</v>
      </c>
      <c r="M406" s="28">
        <v>2181017.98</v>
      </c>
      <c r="N406" s="30">
        <f t="shared" si="12"/>
        <v>1817514.9833333334</v>
      </c>
      <c r="O406" s="27"/>
      <c r="P406" s="27"/>
      <c r="Q406" s="27"/>
      <c r="R406" s="27"/>
      <c r="S406" s="27"/>
      <c r="T406" s="27"/>
    </row>
    <row r="407" spans="1:20">
      <c r="A407" s="18">
        <v>405</v>
      </c>
      <c r="B407" s="49">
        <v>47</v>
      </c>
      <c r="C407" s="75" t="s">
        <v>414</v>
      </c>
      <c r="D407" s="24"/>
      <c r="E407" s="25"/>
      <c r="F407" s="30">
        <v>1639.03</v>
      </c>
      <c r="G407" s="30">
        <v>7182.37</v>
      </c>
      <c r="H407" s="30">
        <v>19392.400000000001</v>
      </c>
      <c r="I407" s="57">
        <v>17</v>
      </c>
      <c r="J407" s="57">
        <v>11</v>
      </c>
      <c r="K407" s="58">
        <v>2016</v>
      </c>
      <c r="L407" s="26" t="s">
        <v>837</v>
      </c>
      <c r="M407" s="26">
        <v>2753630.34</v>
      </c>
      <c r="N407" s="30">
        <f t="shared" si="12"/>
        <v>2294691.9500000002</v>
      </c>
      <c r="O407" s="27"/>
      <c r="P407" s="27"/>
      <c r="Q407" s="27"/>
      <c r="R407" s="27"/>
      <c r="S407" s="27"/>
      <c r="T407" s="27"/>
    </row>
    <row r="408" spans="1:20">
      <c r="A408" s="23">
        <v>406</v>
      </c>
      <c r="B408" s="49">
        <v>48</v>
      </c>
      <c r="C408" s="74" t="s">
        <v>415</v>
      </c>
      <c r="D408" s="24"/>
      <c r="E408" s="25"/>
      <c r="F408" s="30">
        <v>1639.03</v>
      </c>
      <c r="G408" s="30">
        <v>4077.94</v>
      </c>
      <c r="H408" s="30">
        <v>11010.44</v>
      </c>
      <c r="I408" s="57">
        <v>25</v>
      </c>
      <c r="J408" s="57">
        <v>11</v>
      </c>
      <c r="K408" s="58">
        <v>2016</v>
      </c>
      <c r="L408" s="26" t="s">
        <v>837</v>
      </c>
      <c r="M408" s="26">
        <v>1050561.5</v>
      </c>
      <c r="N408" s="30">
        <f t="shared" si="12"/>
        <v>875467.91666666674</v>
      </c>
      <c r="O408" s="27"/>
      <c r="P408" s="27"/>
      <c r="Q408" s="27"/>
      <c r="R408" s="27"/>
      <c r="S408" s="27"/>
      <c r="T408" s="27"/>
    </row>
    <row r="409" spans="1:20" ht="46.8">
      <c r="A409" s="18">
        <v>407</v>
      </c>
      <c r="B409" s="49">
        <v>49</v>
      </c>
      <c r="C409" s="75" t="s">
        <v>416</v>
      </c>
      <c r="D409" s="24"/>
      <c r="E409" s="25"/>
      <c r="F409" s="30">
        <v>1639.03</v>
      </c>
      <c r="G409" s="30">
        <v>2263.06</v>
      </c>
      <c r="H409" s="30">
        <v>6223.42</v>
      </c>
      <c r="I409" s="57">
        <v>4</v>
      </c>
      <c r="J409" s="57">
        <v>7</v>
      </c>
      <c r="K409" s="58">
        <v>2016</v>
      </c>
      <c r="L409" s="26" t="s">
        <v>1471</v>
      </c>
      <c r="M409" s="26">
        <v>631235.82999999996</v>
      </c>
      <c r="N409" s="30">
        <f t="shared" ref="N409:N415" si="13">M409/1.2</f>
        <v>526029.85833333328</v>
      </c>
      <c r="O409" s="27"/>
      <c r="P409" s="27"/>
      <c r="Q409" s="27"/>
      <c r="R409" s="27"/>
      <c r="S409" s="27"/>
      <c r="T409" s="27"/>
    </row>
    <row r="410" spans="1:20">
      <c r="A410" s="23">
        <v>408</v>
      </c>
      <c r="B410" s="49">
        <v>50</v>
      </c>
      <c r="C410" s="75" t="s">
        <v>417</v>
      </c>
      <c r="D410" s="24"/>
      <c r="E410" s="25"/>
      <c r="F410" s="30">
        <v>1639.03</v>
      </c>
      <c r="G410" s="30">
        <v>1980.49</v>
      </c>
      <c r="H410" s="30">
        <v>5347.32</v>
      </c>
      <c r="I410" s="57">
        <v>6</v>
      </c>
      <c r="J410" s="57">
        <v>9</v>
      </c>
      <c r="K410" s="58">
        <v>2016</v>
      </c>
      <c r="L410" s="26" t="s">
        <v>837</v>
      </c>
      <c r="M410" s="26">
        <v>507050.52</v>
      </c>
      <c r="N410" s="30">
        <f t="shared" si="13"/>
        <v>422542.10000000003</v>
      </c>
      <c r="O410" s="27"/>
      <c r="P410" s="27"/>
      <c r="Q410" s="27"/>
      <c r="R410" s="27"/>
      <c r="S410" s="27"/>
      <c r="T410" s="27"/>
    </row>
    <row r="411" spans="1:20" ht="46.8">
      <c r="A411" s="18">
        <v>409</v>
      </c>
      <c r="B411" s="49">
        <v>51</v>
      </c>
      <c r="C411" s="74" t="s">
        <v>418</v>
      </c>
      <c r="D411" s="24"/>
      <c r="E411" s="25"/>
      <c r="F411" s="30">
        <v>1639.03</v>
      </c>
      <c r="G411" s="30">
        <v>1993.55</v>
      </c>
      <c r="H411" s="30">
        <v>5382.59</v>
      </c>
      <c r="I411" s="57">
        <v>5</v>
      </c>
      <c r="J411" s="57">
        <v>7</v>
      </c>
      <c r="K411" s="58">
        <v>2016</v>
      </c>
      <c r="L411" s="26" t="s">
        <v>1471</v>
      </c>
      <c r="M411" s="26">
        <v>513428.27</v>
      </c>
      <c r="N411" s="30">
        <f t="shared" si="13"/>
        <v>427856.89166666672</v>
      </c>
      <c r="O411" s="27"/>
      <c r="P411" s="27"/>
      <c r="Q411" s="27"/>
      <c r="R411" s="27"/>
      <c r="S411" s="27"/>
      <c r="T411" s="27"/>
    </row>
    <row r="412" spans="1:20" ht="46.8">
      <c r="A412" s="23">
        <v>410</v>
      </c>
      <c r="B412" s="49">
        <v>52</v>
      </c>
      <c r="C412" s="75" t="s">
        <v>419</v>
      </c>
      <c r="D412" s="24"/>
      <c r="E412" s="25"/>
      <c r="F412" s="30">
        <v>1639.03</v>
      </c>
      <c r="G412" s="30">
        <v>1980.93</v>
      </c>
      <c r="H412" s="30">
        <v>5348.51</v>
      </c>
      <c r="I412" s="57">
        <v>5</v>
      </c>
      <c r="J412" s="57">
        <v>7</v>
      </c>
      <c r="K412" s="58">
        <v>2016</v>
      </c>
      <c r="L412" s="26" t="s">
        <v>1471</v>
      </c>
      <c r="M412" s="26">
        <v>461995.33</v>
      </c>
      <c r="N412" s="30">
        <f t="shared" si="13"/>
        <v>384996.10833333334</v>
      </c>
      <c r="O412" s="27"/>
      <c r="P412" s="27"/>
      <c r="Q412" s="27"/>
      <c r="R412" s="27"/>
      <c r="S412" s="27"/>
      <c r="T412" s="27"/>
    </row>
    <row r="413" spans="1:20" ht="46.8">
      <c r="A413" s="18">
        <v>411</v>
      </c>
      <c r="B413" s="49">
        <v>53</v>
      </c>
      <c r="C413" s="75" t="s">
        <v>420</v>
      </c>
      <c r="D413" s="24"/>
      <c r="E413" s="25"/>
      <c r="F413" s="30">
        <v>1639.03</v>
      </c>
      <c r="G413" s="30">
        <v>11853.88</v>
      </c>
      <c r="H413" s="30">
        <v>32381.54</v>
      </c>
      <c r="I413" s="57">
        <v>5</v>
      </c>
      <c r="J413" s="57">
        <v>7</v>
      </c>
      <c r="K413" s="58">
        <v>2016</v>
      </c>
      <c r="L413" s="26" t="s">
        <v>1471</v>
      </c>
      <c r="M413" s="26">
        <v>2577065.41</v>
      </c>
      <c r="N413" s="30">
        <f t="shared" si="13"/>
        <v>2147554.5083333338</v>
      </c>
      <c r="O413" s="27"/>
      <c r="P413" s="27"/>
      <c r="Q413" s="27"/>
      <c r="R413" s="27"/>
      <c r="S413" s="27"/>
      <c r="T413" s="27"/>
    </row>
    <row r="414" spans="1:20">
      <c r="A414" s="23">
        <v>412</v>
      </c>
      <c r="B414" s="49">
        <v>54</v>
      </c>
      <c r="C414" s="75" t="s">
        <v>421</v>
      </c>
      <c r="D414" s="24"/>
      <c r="E414" s="25"/>
      <c r="F414" s="30">
        <v>1639.03</v>
      </c>
      <c r="G414" s="30">
        <v>3528.1</v>
      </c>
      <c r="H414" s="30">
        <v>9525.8700000000008</v>
      </c>
      <c r="I414" s="57">
        <v>2</v>
      </c>
      <c r="J414" s="57">
        <v>11</v>
      </c>
      <c r="K414" s="58">
        <v>2016</v>
      </c>
      <c r="L414" s="26" t="s">
        <v>837</v>
      </c>
      <c r="M414" s="28">
        <v>1748499.47</v>
      </c>
      <c r="N414" s="30">
        <f t="shared" si="13"/>
        <v>1457082.8916666666</v>
      </c>
      <c r="O414" s="27"/>
      <c r="P414" s="27"/>
      <c r="Q414" s="27"/>
      <c r="R414" s="27"/>
      <c r="S414" s="27"/>
      <c r="T414" s="27"/>
    </row>
    <row r="415" spans="1:20">
      <c r="A415" s="18">
        <v>413</v>
      </c>
      <c r="B415" s="49">
        <v>55</v>
      </c>
      <c r="C415" s="74" t="s">
        <v>422</v>
      </c>
      <c r="D415" s="24"/>
      <c r="E415" s="25"/>
      <c r="F415" s="30">
        <v>1639.03</v>
      </c>
      <c r="G415" s="30">
        <v>5287.48</v>
      </c>
      <c r="H415" s="30">
        <v>14276.2</v>
      </c>
      <c r="I415" s="57">
        <v>14</v>
      </c>
      <c r="J415" s="57">
        <v>9</v>
      </c>
      <c r="K415" s="58">
        <v>2016</v>
      </c>
      <c r="L415" s="26" t="s">
        <v>837</v>
      </c>
      <c r="M415" s="26">
        <v>1680765.71</v>
      </c>
      <c r="N415" s="30">
        <f t="shared" si="13"/>
        <v>1400638.0916666668</v>
      </c>
      <c r="O415" s="27"/>
      <c r="P415" s="27"/>
      <c r="Q415" s="27"/>
      <c r="R415" s="27"/>
      <c r="S415" s="27"/>
      <c r="T415" s="27"/>
    </row>
    <row r="416" spans="1:20" s="17" customFormat="1">
      <c r="A416" s="23">
        <v>414</v>
      </c>
      <c r="B416" s="49">
        <v>56</v>
      </c>
      <c r="C416" s="75" t="s">
        <v>423</v>
      </c>
      <c r="D416" s="24"/>
      <c r="E416" s="25"/>
      <c r="F416" s="30">
        <v>1639.03</v>
      </c>
      <c r="G416" s="30">
        <v>2027.12</v>
      </c>
      <c r="H416" s="30">
        <v>5473.22</v>
      </c>
      <c r="I416" s="57">
        <v>8</v>
      </c>
      <c r="J416" s="57">
        <v>9</v>
      </c>
      <c r="K416" s="58">
        <v>2016</v>
      </c>
      <c r="L416" s="26" t="s">
        <v>837</v>
      </c>
      <c r="M416" s="26">
        <v>680747.29</v>
      </c>
      <c r="N416" s="30">
        <f t="shared" ref="N416:N422" si="14">M416/1.2</f>
        <v>567289.40833333344</v>
      </c>
      <c r="O416" s="27"/>
      <c r="P416" s="27"/>
      <c r="Q416" s="27"/>
      <c r="R416" s="27"/>
      <c r="S416" s="27"/>
      <c r="T416" s="27"/>
    </row>
    <row r="417" spans="1:20">
      <c r="A417" s="18">
        <v>415</v>
      </c>
      <c r="B417" s="49">
        <v>57</v>
      </c>
      <c r="C417" s="74" t="s">
        <v>424</v>
      </c>
      <c r="D417" s="24"/>
      <c r="E417" s="25"/>
      <c r="F417" s="30">
        <v>1639.03</v>
      </c>
      <c r="G417" s="30">
        <v>3762.19</v>
      </c>
      <c r="H417" s="30">
        <v>10157.91</v>
      </c>
      <c r="I417" s="57">
        <v>5</v>
      </c>
      <c r="J417" s="57">
        <v>10</v>
      </c>
      <c r="K417" s="58">
        <v>2016</v>
      </c>
      <c r="L417" s="26" t="s">
        <v>837</v>
      </c>
      <c r="M417" s="26">
        <v>930647.12</v>
      </c>
      <c r="N417" s="30">
        <f t="shared" si="14"/>
        <v>775539.26666666672</v>
      </c>
      <c r="O417" s="27"/>
      <c r="P417" s="27"/>
      <c r="Q417" s="27"/>
      <c r="R417" s="27"/>
      <c r="S417" s="27"/>
      <c r="T417" s="27"/>
    </row>
    <row r="418" spans="1:20">
      <c r="A418" s="23">
        <v>416</v>
      </c>
      <c r="B418" s="49">
        <v>58</v>
      </c>
      <c r="C418" s="74" t="s">
        <v>425</v>
      </c>
      <c r="D418" s="24"/>
      <c r="E418" s="25"/>
      <c r="F418" s="30">
        <v>1639.03</v>
      </c>
      <c r="G418" s="30">
        <v>2411.36</v>
      </c>
      <c r="H418" s="30">
        <v>6631.24</v>
      </c>
      <c r="I418" s="57">
        <v>5</v>
      </c>
      <c r="J418" s="57">
        <v>10</v>
      </c>
      <c r="K418" s="58">
        <v>2016</v>
      </c>
      <c r="L418" s="26" t="s">
        <v>837</v>
      </c>
      <c r="M418" s="28">
        <v>939054.61</v>
      </c>
      <c r="N418" s="30">
        <f t="shared" si="14"/>
        <v>782545.5083333333</v>
      </c>
      <c r="O418" s="27"/>
      <c r="P418" s="27"/>
      <c r="Q418" s="27"/>
      <c r="R418" s="27"/>
      <c r="S418" s="27"/>
      <c r="T418" s="27"/>
    </row>
    <row r="419" spans="1:20">
      <c r="A419" s="18">
        <v>417</v>
      </c>
      <c r="B419" s="49">
        <v>59</v>
      </c>
      <c r="C419" s="74" t="s">
        <v>426</v>
      </c>
      <c r="D419" s="24"/>
      <c r="E419" s="25"/>
      <c r="F419" s="30">
        <v>1639.03</v>
      </c>
      <c r="G419" s="30">
        <v>4793.47</v>
      </c>
      <c r="H419" s="30">
        <v>13182.04</v>
      </c>
      <c r="I419" s="57">
        <v>28</v>
      </c>
      <c r="J419" s="57">
        <v>10</v>
      </c>
      <c r="K419" s="58">
        <v>2016</v>
      </c>
      <c r="L419" s="26" t="s">
        <v>837</v>
      </c>
      <c r="M419" s="28">
        <v>1939177.3</v>
      </c>
      <c r="N419" s="30">
        <f t="shared" si="14"/>
        <v>1615981.0833333335</v>
      </c>
      <c r="O419" s="27"/>
      <c r="P419" s="27"/>
      <c r="Q419" s="27"/>
      <c r="R419" s="27"/>
      <c r="S419" s="27"/>
      <c r="T419" s="27"/>
    </row>
    <row r="420" spans="1:20">
      <c r="A420" s="23">
        <v>418</v>
      </c>
      <c r="B420" s="49">
        <v>60</v>
      </c>
      <c r="C420" s="75" t="s">
        <v>427</v>
      </c>
      <c r="D420" s="24"/>
      <c r="E420" s="25"/>
      <c r="F420" s="30">
        <v>1639.03</v>
      </c>
      <c r="G420" s="30">
        <v>1271.49</v>
      </c>
      <c r="H420" s="30">
        <v>3496.6</v>
      </c>
      <c r="I420" s="57">
        <v>17</v>
      </c>
      <c r="J420" s="57">
        <v>11</v>
      </c>
      <c r="K420" s="58">
        <v>2016</v>
      </c>
      <c r="L420" s="26" t="s">
        <v>837</v>
      </c>
      <c r="M420" s="26">
        <v>586301.14</v>
      </c>
      <c r="N420" s="30">
        <f t="shared" si="14"/>
        <v>488584.28333333338</v>
      </c>
      <c r="O420" s="27"/>
      <c r="P420" s="27"/>
      <c r="Q420" s="27"/>
      <c r="R420" s="27"/>
      <c r="S420" s="27"/>
      <c r="T420" s="27"/>
    </row>
    <row r="421" spans="1:20">
      <c r="A421" s="18">
        <v>419</v>
      </c>
      <c r="B421" s="49">
        <v>61</v>
      </c>
      <c r="C421" s="75" t="s">
        <v>428</v>
      </c>
      <c r="D421" s="24"/>
      <c r="E421" s="25"/>
      <c r="F421" s="30">
        <v>1639.03</v>
      </c>
      <c r="G421" s="30">
        <v>5060.8</v>
      </c>
      <c r="H421" s="30">
        <v>12905.04</v>
      </c>
      <c r="I421" s="57">
        <v>16</v>
      </c>
      <c r="J421" s="57">
        <v>11</v>
      </c>
      <c r="K421" s="58">
        <v>2016</v>
      </c>
      <c r="L421" s="26" t="s">
        <v>837</v>
      </c>
      <c r="M421" s="28">
        <v>1475682.64</v>
      </c>
      <c r="N421" s="30">
        <f t="shared" si="14"/>
        <v>1229735.5333333332</v>
      </c>
      <c r="O421" s="27"/>
      <c r="P421" s="27"/>
      <c r="Q421" s="27"/>
      <c r="R421" s="27"/>
      <c r="S421" s="27"/>
      <c r="T421" s="27"/>
    </row>
    <row r="422" spans="1:20">
      <c r="A422" s="23">
        <v>420</v>
      </c>
      <c r="B422" s="49">
        <v>62</v>
      </c>
      <c r="C422" s="75" t="s">
        <v>429</v>
      </c>
      <c r="D422" s="24"/>
      <c r="E422" s="25"/>
      <c r="F422" s="30">
        <v>1639.03</v>
      </c>
      <c r="G422" s="30">
        <v>1280.4000000000001</v>
      </c>
      <c r="H422" s="30">
        <v>3482</v>
      </c>
      <c r="I422" s="57">
        <v>16</v>
      </c>
      <c r="J422" s="57">
        <v>9</v>
      </c>
      <c r="K422" s="58">
        <v>2016</v>
      </c>
      <c r="L422" s="26" t="s">
        <v>837</v>
      </c>
      <c r="M422" s="26">
        <v>568683.93999999994</v>
      </c>
      <c r="N422" s="30">
        <f t="shared" si="14"/>
        <v>473903.28333333333</v>
      </c>
      <c r="O422" s="27"/>
      <c r="P422" s="27"/>
      <c r="Q422" s="27"/>
      <c r="R422" s="27"/>
      <c r="S422" s="27"/>
      <c r="T422" s="27"/>
    </row>
    <row r="423" spans="1:20">
      <c r="A423" s="18">
        <v>421</v>
      </c>
      <c r="B423" s="49">
        <v>63</v>
      </c>
      <c r="C423" s="75" t="s">
        <v>430</v>
      </c>
      <c r="D423" s="24"/>
      <c r="E423" s="25"/>
      <c r="F423" s="30">
        <v>1639.03</v>
      </c>
      <c r="G423" s="30">
        <v>7249.4</v>
      </c>
      <c r="H423" s="30">
        <v>18486</v>
      </c>
      <c r="I423" s="57">
        <v>5</v>
      </c>
      <c r="J423" s="57">
        <v>8</v>
      </c>
      <c r="K423" s="58">
        <v>2016</v>
      </c>
      <c r="L423" s="26" t="s">
        <v>837</v>
      </c>
      <c r="M423" s="26">
        <v>1696586.75</v>
      </c>
      <c r="N423" s="30">
        <f>M423/1.2</f>
        <v>1413822.2916666667</v>
      </c>
      <c r="O423" s="27"/>
      <c r="P423" s="27"/>
      <c r="Q423" s="27"/>
      <c r="R423" s="27"/>
      <c r="S423" s="27"/>
      <c r="T423" s="27"/>
    </row>
    <row r="424" spans="1:20">
      <c r="A424" s="23">
        <v>422</v>
      </c>
      <c r="B424" s="49">
        <v>64</v>
      </c>
      <c r="C424" s="75" t="s">
        <v>431</v>
      </c>
      <c r="D424" s="24"/>
      <c r="E424" s="25"/>
      <c r="F424" s="30">
        <v>1639.03</v>
      </c>
      <c r="G424" s="30">
        <v>6254.28</v>
      </c>
      <c r="H424" s="30">
        <v>17199.27</v>
      </c>
      <c r="I424" s="57">
        <v>8</v>
      </c>
      <c r="J424" s="57">
        <v>8</v>
      </c>
      <c r="K424" s="58">
        <v>2016</v>
      </c>
      <c r="L424" s="26" t="s">
        <v>837</v>
      </c>
      <c r="M424" s="26">
        <v>2569033.96</v>
      </c>
      <c r="N424" s="30">
        <f t="shared" ref="N424:N439" si="15">M424/1.2</f>
        <v>2140861.6333333333</v>
      </c>
      <c r="O424" s="27"/>
      <c r="P424" s="27"/>
      <c r="Q424" s="27"/>
      <c r="R424" s="27"/>
      <c r="S424" s="27"/>
      <c r="T424" s="27"/>
    </row>
    <row r="425" spans="1:20">
      <c r="A425" s="18">
        <v>423</v>
      </c>
      <c r="B425" s="49">
        <v>65</v>
      </c>
      <c r="C425" s="75" t="s">
        <v>432</v>
      </c>
      <c r="D425" s="24"/>
      <c r="E425" s="25"/>
      <c r="F425" s="30">
        <v>1639.03</v>
      </c>
      <c r="G425" s="30">
        <v>6624.37</v>
      </c>
      <c r="H425" s="30">
        <v>18217.02</v>
      </c>
      <c r="I425" s="57">
        <v>6</v>
      </c>
      <c r="J425" s="57">
        <v>10</v>
      </c>
      <c r="K425" s="58">
        <v>2016</v>
      </c>
      <c r="L425" s="26" t="s">
        <v>837</v>
      </c>
      <c r="M425" s="28">
        <v>2112524.48</v>
      </c>
      <c r="N425" s="30">
        <f t="shared" si="15"/>
        <v>1760437.0666666667</v>
      </c>
      <c r="O425" s="27"/>
      <c r="P425" s="27"/>
      <c r="Q425" s="27"/>
      <c r="R425" s="27"/>
      <c r="S425" s="27"/>
      <c r="T425" s="27"/>
    </row>
    <row r="426" spans="1:20">
      <c r="A426" s="23">
        <v>424</v>
      </c>
      <c r="B426" s="49">
        <v>66</v>
      </c>
      <c r="C426" s="75" t="s">
        <v>433</v>
      </c>
      <c r="D426" s="24"/>
      <c r="E426" s="25"/>
      <c r="F426" s="30">
        <v>1639.03</v>
      </c>
      <c r="G426" s="30">
        <v>6595.82</v>
      </c>
      <c r="H426" s="30">
        <v>18138.5</v>
      </c>
      <c r="I426" s="57">
        <v>6</v>
      </c>
      <c r="J426" s="57">
        <v>10</v>
      </c>
      <c r="K426" s="58">
        <v>2016</v>
      </c>
      <c r="L426" s="26" t="s">
        <v>837</v>
      </c>
      <c r="M426" s="28">
        <v>1884516.13</v>
      </c>
      <c r="N426" s="30">
        <f t="shared" si="15"/>
        <v>1570430.1083333334</v>
      </c>
      <c r="O426" s="27"/>
      <c r="P426" s="27"/>
      <c r="Q426" s="27"/>
      <c r="R426" s="27"/>
      <c r="S426" s="27"/>
      <c r="T426" s="27"/>
    </row>
    <row r="427" spans="1:20">
      <c r="A427" s="18">
        <v>425</v>
      </c>
      <c r="B427" s="49">
        <v>67</v>
      </c>
      <c r="C427" s="75" t="s">
        <v>434</v>
      </c>
      <c r="D427" s="24"/>
      <c r="E427" s="25"/>
      <c r="F427" s="30">
        <v>1639.03</v>
      </c>
      <c r="G427" s="30">
        <v>5192.5200000000004</v>
      </c>
      <c r="H427" s="30">
        <v>14279.43</v>
      </c>
      <c r="I427" s="57">
        <v>16</v>
      </c>
      <c r="J427" s="57">
        <v>11</v>
      </c>
      <c r="K427" s="58">
        <v>2016</v>
      </c>
      <c r="L427" s="26" t="s">
        <v>837</v>
      </c>
      <c r="M427" s="26">
        <v>1518657.66</v>
      </c>
      <c r="N427" s="30">
        <f t="shared" si="15"/>
        <v>1265548.05</v>
      </c>
      <c r="O427" s="27"/>
      <c r="P427" s="27"/>
      <c r="Q427" s="27"/>
      <c r="R427" s="27"/>
      <c r="S427" s="27"/>
      <c r="T427" s="27"/>
    </row>
    <row r="428" spans="1:20">
      <c r="A428" s="23">
        <v>426</v>
      </c>
      <c r="B428" s="49">
        <v>68</v>
      </c>
      <c r="C428" s="75" t="s">
        <v>435</v>
      </c>
      <c r="D428" s="24"/>
      <c r="E428" s="25"/>
      <c r="F428" s="30">
        <v>1639.03</v>
      </c>
      <c r="G428" s="30">
        <v>2155.66</v>
      </c>
      <c r="H428" s="30">
        <v>5928.07</v>
      </c>
      <c r="I428" s="57">
        <v>29</v>
      </c>
      <c r="J428" s="57">
        <v>9</v>
      </c>
      <c r="K428" s="58">
        <v>2016</v>
      </c>
      <c r="L428" s="26" t="s">
        <v>837</v>
      </c>
      <c r="M428" s="28">
        <v>943394.96</v>
      </c>
      <c r="N428" s="30">
        <f t="shared" si="15"/>
        <v>786162.46666666667</v>
      </c>
      <c r="O428" s="27"/>
      <c r="P428" s="27"/>
      <c r="Q428" s="27"/>
      <c r="R428" s="27"/>
      <c r="S428" s="27"/>
      <c r="T428" s="27"/>
    </row>
    <row r="429" spans="1:20">
      <c r="A429" s="18">
        <v>427</v>
      </c>
      <c r="B429" s="49">
        <v>69</v>
      </c>
      <c r="C429" s="75" t="s">
        <v>436</v>
      </c>
      <c r="D429" s="24"/>
      <c r="E429" s="25"/>
      <c r="F429" s="30">
        <v>1639.03</v>
      </c>
      <c r="G429" s="30">
        <v>3030.06</v>
      </c>
      <c r="H429" s="30">
        <v>8332.67</v>
      </c>
      <c r="I429" s="57">
        <v>28</v>
      </c>
      <c r="J429" s="57">
        <v>9</v>
      </c>
      <c r="K429" s="58">
        <v>2016</v>
      </c>
      <c r="L429" s="26" t="s">
        <v>837</v>
      </c>
      <c r="M429" s="28">
        <v>1088592.94</v>
      </c>
      <c r="N429" s="30">
        <f t="shared" si="15"/>
        <v>907160.78333333333</v>
      </c>
      <c r="O429" s="27"/>
      <c r="P429" s="27"/>
      <c r="Q429" s="27"/>
      <c r="R429" s="27"/>
      <c r="S429" s="27"/>
      <c r="T429" s="27"/>
    </row>
    <row r="430" spans="1:20">
      <c r="A430" s="23">
        <v>428</v>
      </c>
      <c r="B430" s="49">
        <v>70</v>
      </c>
      <c r="C430" s="75" t="s">
        <v>437</v>
      </c>
      <c r="D430" s="24"/>
      <c r="E430" s="25"/>
      <c r="F430" s="30">
        <v>1639.03</v>
      </c>
      <c r="G430" s="30">
        <v>2464.52</v>
      </c>
      <c r="H430" s="30">
        <v>6780.18</v>
      </c>
      <c r="I430" s="57">
        <v>28</v>
      </c>
      <c r="J430" s="57">
        <v>7</v>
      </c>
      <c r="K430" s="58">
        <v>2016</v>
      </c>
      <c r="L430" s="26" t="s">
        <v>837</v>
      </c>
      <c r="M430" s="28">
        <v>634138.76</v>
      </c>
      <c r="N430" s="30">
        <f t="shared" si="15"/>
        <v>528448.96666666667</v>
      </c>
      <c r="O430" s="27"/>
      <c r="P430" s="27"/>
      <c r="Q430" s="27"/>
      <c r="R430" s="27"/>
      <c r="S430" s="27"/>
      <c r="T430" s="27"/>
    </row>
    <row r="431" spans="1:20">
      <c r="A431" s="18">
        <v>429</v>
      </c>
      <c r="B431" s="49">
        <v>71</v>
      </c>
      <c r="C431" s="75" t="s">
        <v>438</v>
      </c>
      <c r="D431" s="24"/>
      <c r="E431" s="25"/>
      <c r="F431" s="30">
        <v>1639.03</v>
      </c>
      <c r="G431" s="30">
        <v>2467.23</v>
      </c>
      <c r="H431" s="30">
        <v>6784.88</v>
      </c>
      <c r="I431" s="57">
        <v>15</v>
      </c>
      <c r="J431" s="57">
        <v>9</v>
      </c>
      <c r="K431" s="58">
        <v>2016</v>
      </c>
      <c r="L431" s="26" t="s">
        <v>837</v>
      </c>
      <c r="M431" s="26">
        <v>623123.54</v>
      </c>
      <c r="N431" s="30">
        <f t="shared" si="15"/>
        <v>519269.6166666667</v>
      </c>
      <c r="O431" s="27"/>
      <c r="P431" s="27"/>
      <c r="Q431" s="27"/>
      <c r="R431" s="27"/>
      <c r="S431" s="27"/>
      <c r="T431" s="27"/>
    </row>
    <row r="432" spans="1:20">
      <c r="A432" s="23">
        <v>430</v>
      </c>
      <c r="B432" s="49">
        <v>72</v>
      </c>
      <c r="C432" s="75" t="s">
        <v>439</v>
      </c>
      <c r="D432" s="24"/>
      <c r="E432" s="25"/>
      <c r="F432" s="30">
        <v>1639.03</v>
      </c>
      <c r="G432" s="30">
        <v>2846.73</v>
      </c>
      <c r="H432" s="30">
        <v>7828.51</v>
      </c>
      <c r="I432" s="57">
        <v>28</v>
      </c>
      <c r="J432" s="57">
        <v>7</v>
      </c>
      <c r="K432" s="58">
        <v>2016</v>
      </c>
      <c r="L432" s="26" t="s">
        <v>837</v>
      </c>
      <c r="M432" s="28">
        <v>1075237.79</v>
      </c>
      <c r="N432" s="30">
        <f t="shared" si="15"/>
        <v>896031.4916666667</v>
      </c>
      <c r="O432" s="27"/>
      <c r="P432" s="27"/>
      <c r="Q432" s="27"/>
      <c r="R432" s="27"/>
      <c r="S432" s="27"/>
      <c r="T432" s="27"/>
    </row>
    <row r="433" spans="1:20">
      <c r="A433" s="18">
        <v>431</v>
      </c>
      <c r="B433" s="49">
        <v>73</v>
      </c>
      <c r="C433" s="74" t="s">
        <v>440</v>
      </c>
      <c r="D433" s="24"/>
      <c r="E433" s="25"/>
      <c r="F433" s="30">
        <v>1639.03</v>
      </c>
      <c r="G433" s="30">
        <v>2251.73</v>
      </c>
      <c r="H433" s="30">
        <v>6192.26</v>
      </c>
      <c r="I433" s="57">
        <v>28</v>
      </c>
      <c r="J433" s="57">
        <v>7</v>
      </c>
      <c r="K433" s="58">
        <v>2016</v>
      </c>
      <c r="L433" s="26" t="s">
        <v>837</v>
      </c>
      <c r="M433" s="28">
        <v>959108.59</v>
      </c>
      <c r="N433" s="30">
        <f t="shared" si="15"/>
        <v>799257.15833333333</v>
      </c>
      <c r="O433" s="27"/>
      <c r="P433" s="27"/>
      <c r="Q433" s="27"/>
      <c r="R433" s="27"/>
      <c r="S433" s="27"/>
      <c r="T433" s="27"/>
    </row>
    <row r="434" spans="1:20">
      <c r="A434" s="23">
        <v>432</v>
      </c>
      <c r="B434" s="49">
        <v>74</v>
      </c>
      <c r="C434" s="74" t="s">
        <v>441</v>
      </c>
      <c r="D434" s="24"/>
      <c r="E434" s="25"/>
      <c r="F434" s="30">
        <v>1639.03</v>
      </c>
      <c r="G434" s="30">
        <v>2260.65</v>
      </c>
      <c r="H434" s="30">
        <v>6216.79</v>
      </c>
      <c r="I434" s="57">
        <v>27</v>
      </c>
      <c r="J434" s="57">
        <v>7</v>
      </c>
      <c r="K434" s="58">
        <v>2016</v>
      </c>
      <c r="L434" s="26" t="s">
        <v>837</v>
      </c>
      <c r="M434" s="28">
        <v>838745.69</v>
      </c>
      <c r="N434" s="30">
        <f t="shared" si="15"/>
        <v>698954.7416666667</v>
      </c>
      <c r="O434" s="27"/>
      <c r="P434" s="27"/>
      <c r="Q434" s="27"/>
      <c r="R434" s="27"/>
      <c r="S434" s="27"/>
      <c r="T434" s="27"/>
    </row>
    <row r="435" spans="1:20">
      <c r="A435" s="18">
        <v>433</v>
      </c>
      <c r="B435" s="49">
        <v>75</v>
      </c>
      <c r="C435" s="75" t="s">
        <v>442</v>
      </c>
      <c r="D435" s="24"/>
      <c r="E435" s="25"/>
      <c r="F435" s="30">
        <v>1639.03</v>
      </c>
      <c r="G435" s="30">
        <v>4797.2</v>
      </c>
      <c r="H435" s="30">
        <v>13192.3</v>
      </c>
      <c r="I435" s="57">
        <v>15</v>
      </c>
      <c r="J435" s="57">
        <v>9</v>
      </c>
      <c r="K435" s="58">
        <v>2016</v>
      </c>
      <c r="L435" s="26" t="s">
        <v>837</v>
      </c>
      <c r="M435" s="28">
        <v>1540487.09</v>
      </c>
      <c r="N435" s="30">
        <f t="shared" si="15"/>
        <v>1283739.2416666667</v>
      </c>
      <c r="O435" s="27"/>
      <c r="P435" s="27"/>
      <c r="Q435" s="27"/>
      <c r="R435" s="27"/>
      <c r="S435" s="27"/>
      <c r="T435" s="27"/>
    </row>
    <row r="436" spans="1:20">
      <c r="A436" s="23">
        <v>434</v>
      </c>
      <c r="B436" s="49">
        <v>76</v>
      </c>
      <c r="C436" s="75" t="s">
        <v>443</v>
      </c>
      <c r="D436" s="24"/>
      <c r="E436" s="25"/>
      <c r="F436" s="30">
        <v>1639.03</v>
      </c>
      <c r="G436" s="30">
        <v>3932.65</v>
      </c>
      <c r="H436" s="30">
        <v>10814.79</v>
      </c>
      <c r="I436" s="57">
        <v>15</v>
      </c>
      <c r="J436" s="57">
        <v>9</v>
      </c>
      <c r="K436" s="58">
        <v>2016</v>
      </c>
      <c r="L436" s="26" t="s">
        <v>837</v>
      </c>
      <c r="M436" s="28">
        <v>1729840.84</v>
      </c>
      <c r="N436" s="30">
        <f t="shared" si="15"/>
        <v>1441534.0333333334</v>
      </c>
      <c r="O436" s="27"/>
      <c r="P436" s="27"/>
      <c r="Q436" s="27"/>
      <c r="R436" s="27"/>
      <c r="S436" s="27"/>
      <c r="T436" s="27"/>
    </row>
    <row r="437" spans="1:20">
      <c r="A437" s="18">
        <v>435</v>
      </c>
      <c r="B437" s="49">
        <v>77</v>
      </c>
      <c r="C437" s="75" t="s">
        <v>444</v>
      </c>
      <c r="D437" s="24"/>
      <c r="E437" s="25"/>
      <c r="F437" s="30">
        <v>1639.03</v>
      </c>
      <c r="G437" s="30">
        <v>1187.5899999999999</v>
      </c>
      <c r="H437" s="30">
        <v>3265.87</v>
      </c>
      <c r="I437" s="57">
        <v>29</v>
      </c>
      <c r="J437" s="57">
        <v>7</v>
      </c>
      <c r="K437" s="58">
        <v>2016</v>
      </c>
      <c r="L437" s="26" t="s">
        <v>837</v>
      </c>
      <c r="M437" s="26">
        <v>428860.58</v>
      </c>
      <c r="N437" s="30">
        <f t="shared" si="15"/>
        <v>357383.81666666671</v>
      </c>
      <c r="O437" s="27"/>
      <c r="P437" s="27"/>
      <c r="Q437" s="27"/>
      <c r="R437" s="27"/>
      <c r="S437" s="27"/>
      <c r="T437" s="27"/>
    </row>
    <row r="438" spans="1:20">
      <c r="A438" s="23">
        <v>436</v>
      </c>
      <c r="B438" s="49">
        <v>78</v>
      </c>
      <c r="C438" s="75" t="s">
        <v>445</v>
      </c>
      <c r="D438" s="24"/>
      <c r="E438" s="25"/>
      <c r="F438" s="30">
        <v>1639.03</v>
      </c>
      <c r="G438" s="30">
        <v>1187.5899999999999</v>
      </c>
      <c r="H438" s="30">
        <v>3265.87</v>
      </c>
      <c r="I438" s="57">
        <v>29</v>
      </c>
      <c r="J438" s="57">
        <v>7</v>
      </c>
      <c r="K438" s="58">
        <v>2016</v>
      </c>
      <c r="L438" s="26" t="s">
        <v>837</v>
      </c>
      <c r="M438" s="26">
        <v>429709.91</v>
      </c>
      <c r="N438" s="30">
        <f t="shared" si="15"/>
        <v>358091.59166666667</v>
      </c>
      <c r="O438" s="27"/>
      <c r="P438" s="27"/>
      <c r="Q438" s="27"/>
      <c r="R438" s="27"/>
      <c r="S438" s="27"/>
      <c r="T438" s="27"/>
    </row>
    <row r="439" spans="1:20">
      <c r="A439" s="18">
        <v>437</v>
      </c>
      <c r="B439" s="49">
        <v>79</v>
      </c>
      <c r="C439" s="75" t="s">
        <v>446</v>
      </c>
      <c r="D439" s="24"/>
      <c r="E439" s="25"/>
      <c r="F439" s="30">
        <v>1639.03</v>
      </c>
      <c r="G439" s="30">
        <v>1187.5899999999999</v>
      </c>
      <c r="H439" s="30">
        <v>3265.87</v>
      </c>
      <c r="I439" s="57">
        <v>29</v>
      </c>
      <c r="J439" s="57">
        <v>7</v>
      </c>
      <c r="K439" s="58">
        <v>2016</v>
      </c>
      <c r="L439" s="26" t="s">
        <v>837</v>
      </c>
      <c r="M439" s="26">
        <v>450781.73</v>
      </c>
      <c r="N439" s="30">
        <f t="shared" si="15"/>
        <v>375651.44166666665</v>
      </c>
      <c r="O439" s="27"/>
      <c r="P439" s="27"/>
      <c r="Q439" s="27"/>
      <c r="R439" s="27"/>
      <c r="S439" s="27"/>
      <c r="T439" s="27"/>
    </row>
    <row r="440" spans="1:20">
      <c r="A440" s="23">
        <v>438</v>
      </c>
      <c r="B440" s="49">
        <v>80</v>
      </c>
      <c r="C440" s="74" t="s">
        <v>447</v>
      </c>
      <c r="D440" s="24"/>
      <c r="E440" s="25"/>
      <c r="F440" s="30">
        <v>1639.03</v>
      </c>
      <c r="G440" s="30">
        <v>2361.4699999999998</v>
      </c>
      <c r="H440" s="30">
        <v>6494.05</v>
      </c>
      <c r="I440" s="57">
        <v>16</v>
      </c>
      <c r="J440" s="57">
        <v>9</v>
      </c>
      <c r="K440" s="58">
        <v>2016</v>
      </c>
      <c r="L440" s="26" t="s">
        <v>837</v>
      </c>
      <c r="M440" s="28">
        <v>814479.83</v>
      </c>
      <c r="N440" s="30">
        <f t="shared" ref="N440:N445" si="16">M440/1.2</f>
        <v>678733.19166666665</v>
      </c>
      <c r="O440" s="27"/>
      <c r="P440" s="27"/>
      <c r="Q440" s="27"/>
      <c r="R440" s="27"/>
      <c r="S440" s="27"/>
      <c r="T440" s="27"/>
    </row>
    <row r="441" spans="1:20">
      <c r="A441" s="18">
        <v>439</v>
      </c>
      <c r="B441" s="49">
        <v>81</v>
      </c>
      <c r="C441" s="74" t="s">
        <v>448</v>
      </c>
      <c r="D441" s="24"/>
      <c r="E441" s="25"/>
      <c r="F441" s="30">
        <v>1639.03</v>
      </c>
      <c r="G441" s="30">
        <v>6931.38</v>
      </c>
      <c r="H441" s="30">
        <v>19061.3</v>
      </c>
      <c r="I441" s="57">
        <v>4</v>
      </c>
      <c r="J441" s="57">
        <v>10</v>
      </c>
      <c r="K441" s="58">
        <v>2016</v>
      </c>
      <c r="L441" s="26" t="s">
        <v>837</v>
      </c>
      <c r="M441" s="26">
        <v>2599648.58</v>
      </c>
      <c r="N441" s="30">
        <f t="shared" si="16"/>
        <v>2166373.8166666669</v>
      </c>
      <c r="O441" s="27"/>
      <c r="P441" s="27"/>
      <c r="Q441" s="27"/>
      <c r="R441" s="27"/>
      <c r="S441" s="27"/>
      <c r="T441" s="27"/>
    </row>
    <row r="442" spans="1:20">
      <c r="A442" s="23">
        <v>440</v>
      </c>
      <c r="B442" s="49">
        <v>82</v>
      </c>
      <c r="C442" s="75" t="s">
        <v>449</v>
      </c>
      <c r="D442" s="24"/>
      <c r="E442" s="25"/>
      <c r="F442" s="30">
        <v>1639.03</v>
      </c>
      <c r="G442" s="30">
        <v>1606.72</v>
      </c>
      <c r="H442" s="30">
        <v>4418.4799999999996</v>
      </c>
      <c r="I442" s="57">
        <v>6</v>
      </c>
      <c r="J442" s="57">
        <v>9</v>
      </c>
      <c r="K442" s="58">
        <v>2016</v>
      </c>
      <c r="L442" s="26" t="s">
        <v>837</v>
      </c>
      <c r="M442" s="26">
        <v>583095.02</v>
      </c>
      <c r="N442" s="30">
        <f t="shared" si="16"/>
        <v>485912.51666666672</v>
      </c>
      <c r="O442" s="27"/>
      <c r="P442" s="27"/>
      <c r="Q442" s="27"/>
      <c r="R442" s="27"/>
      <c r="S442" s="27"/>
      <c r="T442" s="27"/>
    </row>
    <row r="443" spans="1:20">
      <c r="A443" s="18">
        <v>441</v>
      </c>
      <c r="B443" s="49">
        <v>83</v>
      </c>
      <c r="C443" s="74" t="s">
        <v>450</v>
      </c>
      <c r="D443" s="24"/>
      <c r="E443" s="25"/>
      <c r="F443" s="30">
        <v>1639.03</v>
      </c>
      <c r="G443" s="30">
        <v>2938.18</v>
      </c>
      <c r="H443" s="30">
        <v>8080</v>
      </c>
      <c r="I443" s="57">
        <v>7</v>
      </c>
      <c r="J443" s="57">
        <v>11</v>
      </c>
      <c r="K443" s="58">
        <v>2016</v>
      </c>
      <c r="L443" s="26" t="s">
        <v>837</v>
      </c>
      <c r="M443" s="26">
        <v>725312.83</v>
      </c>
      <c r="N443" s="30">
        <f t="shared" si="16"/>
        <v>604427.35833333328</v>
      </c>
      <c r="O443" s="27"/>
      <c r="P443" s="27"/>
      <c r="Q443" s="27"/>
      <c r="R443" s="27"/>
      <c r="S443" s="27"/>
      <c r="T443" s="27"/>
    </row>
    <row r="444" spans="1:20">
      <c r="A444" s="23">
        <v>442</v>
      </c>
      <c r="B444" s="49">
        <v>84</v>
      </c>
      <c r="C444" s="74" t="s">
        <v>451</v>
      </c>
      <c r="D444" s="24"/>
      <c r="E444" s="25"/>
      <c r="F444" s="30">
        <v>1639.03</v>
      </c>
      <c r="G444" s="30">
        <v>2929.14</v>
      </c>
      <c r="H444" s="30">
        <v>8055.14</v>
      </c>
      <c r="I444" s="57">
        <v>7</v>
      </c>
      <c r="J444" s="57">
        <v>11</v>
      </c>
      <c r="K444" s="58">
        <v>2016</v>
      </c>
      <c r="L444" s="26" t="s">
        <v>837</v>
      </c>
      <c r="M444" s="26">
        <v>667605.09</v>
      </c>
      <c r="N444" s="30">
        <f t="shared" si="16"/>
        <v>556337.57499999995</v>
      </c>
      <c r="O444" s="27"/>
      <c r="P444" s="27"/>
      <c r="Q444" s="27"/>
      <c r="R444" s="27"/>
      <c r="S444" s="27"/>
      <c r="T444" s="27"/>
    </row>
    <row r="445" spans="1:20">
      <c r="A445" s="18">
        <v>443</v>
      </c>
      <c r="B445" s="49">
        <v>85</v>
      </c>
      <c r="C445" s="74" t="s">
        <v>452</v>
      </c>
      <c r="D445" s="24"/>
      <c r="E445" s="25"/>
      <c r="F445" s="30">
        <v>1639.03</v>
      </c>
      <c r="G445" s="30">
        <v>2937.91</v>
      </c>
      <c r="H445" s="30">
        <v>8079.25</v>
      </c>
      <c r="I445" s="57">
        <v>7</v>
      </c>
      <c r="J445" s="57">
        <v>11</v>
      </c>
      <c r="K445" s="58">
        <v>2016</v>
      </c>
      <c r="L445" s="26" t="s">
        <v>837</v>
      </c>
      <c r="M445" s="26">
        <v>773853.04</v>
      </c>
      <c r="N445" s="30">
        <f t="shared" si="16"/>
        <v>644877.53333333344</v>
      </c>
      <c r="O445" s="27"/>
      <c r="P445" s="27"/>
      <c r="Q445" s="27"/>
      <c r="R445" s="27"/>
      <c r="S445" s="27"/>
      <c r="T445" s="27"/>
    </row>
    <row r="446" spans="1:20">
      <c r="A446" s="23">
        <v>444</v>
      </c>
      <c r="B446" s="49">
        <v>86</v>
      </c>
      <c r="C446" s="74" t="s">
        <v>453</v>
      </c>
      <c r="D446" s="24"/>
      <c r="E446" s="25"/>
      <c r="F446" s="30">
        <v>1639.03</v>
      </c>
      <c r="G446" s="30">
        <v>3353</v>
      </c>
      <c r="H446" s="30">
        <v>8717.7999999999993</v>
      </c>
      <c r="I446" s="57">
        <v>24</v>
      </c>
      <c r="J446" s="57">
        <v>11</v>
      </c>
      <c r="K446" s="58">
        <v>2016</v>
      </c>
      <c r="L446" s="26" t="s">
        <v>837</v>
      </c>
      <c r="M446" s="26">
        <v>1892859.41</v>
      </c>
      <c r="N446" s="30">
        <f t="shared" ref="N446:N494" si="17">M446/1.19</f>
        <v>1590638.1596638656</v>
      </c>
      <c r="O446" s="27"/>
      <c r="P446" s="27"/>
      <c r="Q446" s="27"/>
      <c r="R446" s="27"/>
      <c r="S446" s="27"/>
      <c r="T446" s="27"/>
    </row>
    <row r="447" spans="1:20">
      <c r="A447" s="18">
        <v>445</v>
      </c>
      <c r="B447" s="49">
        <v>87</v>
      </c>
      <c r="C447" s="75" t="s">
        <v>454</v>
      </c>
      <c r="D447" s="24"/>
      <c r="E447" s="25"/>
      <c r="F447" s="30">
        <v>1639.03</v>
      </c>
      <c r="G447" s="30">
        <v>4677.5</v>
      </c>
      <c r="H447" s="30">
        <v>12459.64</v>
      </c>
      <c r="I447" s="57">
        <v>7</v>
      </c>
      <c r="J447" s="57">
        <v>11</v>
      </c>
      <c r="K447" s="58">
        <v>2016</v>
      </c>
      <c r="L447" s="26" t="s">
        <v>837</v>
      </c>
      <c r="M447" s="26">
        <v>2001858.01</v>
      </c>
      <c r="N447" s="30">
        <f t="shared" si="17"/>
        <v>1682233.6218487397</v>
      </c>
      <c r="O447" s="27"/>
      <c r="P447" s="27"/>
      <c r="Q447" s="27"/>
      <c r="R447" s="27"/>
      <c r="S447" s="27"/>
      <c r="T447" s="27"/>
    </row>
    <row r="448" spans="1:20">
      <c r="A448" s="23">
        <v>446</v>
      </c>
      <c r="B448" s="49">
        <v>88</v>
      </c>
      <c r="C448" s="74" t="s">
        <v>455</v>
      </c>
      <c r="D448" s="24"/>
      <c r="E448" s="25"/>
      <c r="F448" s="30">
        <v>1639.03</v>
      </c>
      <c r="G448" s="30">
        <v>1990.49</v>
      </c>
      <c r="H448" s="30">
        <v>5374.32</v>
      </c>
      <c r="I448" s="57">
        <v>1</v>
      </c>
      <c r="J448" s="57">
        <v>11</v>
      </c>
      <c r="K448" s="58">
        <v>2016</v>
      </c>
      <c r="L448" s="26" t="s">
        <v>837</v>
      </c>
      <c r="M448" s="26">
        <v>530590.23</v>
      </c>
      <c r="N448" s="30">
        <f>M448/1.2</f>
        <v>442158.52500000002</v>
      </c>
      <c r="O448" s="27"/>
      <c r="P448" s="27"/>
      <c r="Q448" s="27"/>
      <c r="R448" s="27"/>
      <c r="S448" s="27"/>
      <c r="T448" s="27"/>
    </row>
    <row r="449" spans="1:20">
      <c r="A449" s="18">
        <v>447</v>
      </c>
      <c r="B449" s="49">
        <v>89</v>
      </c>
      <c r="C449" s="74" t="s">
        <v>456</v>
      </c>
      <c r="D449" s="24"/>
      <c r="E449" s="25"/>
      <c r="F449" s="30">
        <v>1639.03</v>
      </c>
      <c r="G449" s="30">
        <v>1991.8</v>
      </c>
      <c r="H449" s="30">
        <v>5377.86</v>
      </c>
      <c r="I449" s="57">
        <v>1</v>
      </c>
      <c r="J449" s="57">
        <v>11</v>
      </c>
      <c r="K449" s="58">
        <v>2016</v>
      </c>
      <c r="L449" s="26" t="s">
        <v>837</v>
      </c>
      <c r="M449" s="26">
        <v>553306.89</v>
      </c>
      <c r="N449" s="30">
        <f>M449/1.2</f>
        <v>461089.07500000001</v>
      </c>
      <c r="O449" s="27"/>
      <c r="P449" s="27"/>
      <c r="Q449" s="27"/>
      <c r="R449" s="27"/>
      <c r="S449" s="27"/>
      <c r="T449" s="27"/>
    </row>
    <row r="450" spans="1:20">
      <c r="A450" s="23">
        <v>448</v>
      </c>
      <c r="B450" s="49">
        <v>90</v>
      </c>
      <c r="C450" s="74" t="s">
        <v>457</v>
      </c>
      <c r="D450" s="24"/>
      <c r="E450" s="25"/>
      <c r="F450" s="30">
        <v>1639.03</v>
      </c>
      <c r="G450" s="30">
        <v>2487</v>
      </c>
      <c r="H450" s="30">
        <v>6840.24</v>
      </c>
      <c r="I450" s="57">
        <v>29</v>
      </c>
      <c r="J450" s="57">
        <v>7</v>
      </c>
      <c r="K450" s="58">
        <v>2016</v>
      </c>
      <c r="L450" s="26" t="s">
        <v>837</v>
      </c>
      <c r="M450" s="26">
        <v>948872.73</v>
      </c>
      <c r="N450" s="30">
        <f t="shared" si="17"/>
        <v>797372.04201680678</v>
      </c>
      <c r="O450" s="27"/>
      <c r="P450" s="27"/>
      <c r="Q450" s="27"/>
      <c r="R450" s="27"/>
      <c r="S450" s="27"/>
      <c r="T450" s="27"/>
    </row>
    <row r="451" spans="1:20">
      <c r="A451" s="18">
        <v>449</v>
      </c>
      <c r="B451" s="49">
        <v>91</v>
      </c>
      <c r="C451" s="74" t="s">
        <v>458</v>
      </c>
      <c r="D451" s="24"/>
      <c r="E451" s="25"/>
      <c r="F451" s="30">
        <v>1639.03</v>
      </c>
      <c r="G451" s="30">
        <v>2482.65</v>
      </c>
      <c r="H451" s="30">
        <v>6827.28</v>
      </c>
      <c r="I451" s="57">
        <v>29</v>
      </c>
      <c r="J451" s="57">
        <v>7</v>
      </c>
      <c r="K451" s="58">
        <v>2016</v>
      </c>
      <c r="L451" s="26" t="s">
        <v>837</v>
      </c>
      <c r="M451" s="26">
        <v>874018.18</v>
      </c>
      <c r="N451" s="30">
        <f t="shared" si="17"/>
        <v>734469.05882352951</v>
      </c>
      <c r="O451" s="27"/>
      <c r="P451" s="27"/>
      <c r="Q451" s="27"/>
      <c r="R451" s="27"/>
      <c r="S451" s="27"/>
      <c r="T451" s="27"/>
    </row>
    <row r="452" spans="1:20">
      <c r="A452" s="23">
        <v>450</v>
      </c>
      <c r="B452" s="49">
        <v>92</v>
      </c>
      <c r="C452" s="78" t="s">
        <v>492</v>
      </c>
      <c r="D452" s="24"/>
      <c r="E452" s="25"/>
      <c r="F452" s="30">
        <v>1639.03</v>
      </c>
      <c r="G452" s="30">
        <v>2195.27</v>
      </c>
      <c r="H452" s="30">
        <v>6036.99</v>
      </c>
      <c r="I452" s="57">
        <v>27</v>
      </c>
      <c r="J452" s="57">
        <v>7</v>
      </c>
      <c r="K452" s="58">
        <v>2016</v>
      </c>
      <c r="L452" s="26" t="s">
        <v>837</v>
      </c>
      <c r="M452" s="26">
        <v>550045.67000000004</v>
      </c>
      <c r="N452" s="30">
        <f>M452/1.2</f>
        <v>458371.39166666672</v>
      </c>
      <c r="O452" s="27"/>
      <c r="P452" s="27"/>
      <c r="Q452" s="27"/>
      <c r="R452" s="27"/>
      <c r="S452" s="27"/>
      <c r="T452" s="27"/>
    </row>
    <row r="453" spans="1:20">
      <c r="A453" s="18">
        <v>451</v>
      </c>
      <c r="B453" s="49">
        <v>93</v>
      </c>
      <c r="C453" s="76" t="s">
        <v>493</v>
      </c>
      <c r="D453" s="24"/>
      <c r="E453" s="25"/>
      <c r="F453" s="30">
        <v>1639.03</v>
      </c>
      <c r="G453" s="30">
        <v>2253.7399999999998</v>
      </c>
      <c r="H453" s="30">
        <v>6197.79</v>
      </c>
      <c r="I453" s="57">
        <v>9</v>
      </c>
      <c r="J453" s="57">
        <v>9</v>
      </c>
      <c r="K453" s="58">
        <v>2016</v>
      </c>
      <c r="L453" s="26" t="s">
        <v>837</v>
      </c>
      <c r="M453" s="26">
        <v>637293.62</v>
      </c>
      <c r="N453" s="30">
        <f>M453/1.2</f>
        <v>531078.01666666672</v>
      </c>
      <c r="O453" s="27"/>
      <c r="P453" s="27"/>
      <c r="Q453" s="27"/>
      <c r="R453" s="27"/>
      <c r="S453" s="27"/>
      <c r="T453" s="27"/>
    </row>
    <row r="454" spans="1:20">
      <c r="A454" s="23">
        <v>452</v>
      </c>
      <c r="B454" s="49">
        <v>94</v>
      </c>
      <c r="C454" s="76" t="s">
        <v>494</v>
      </c>
      <c r="D454" s="24"/>
      <c r="E454" s="25"/>
      <c r="F454" s="30">
        <v>1639.03</v>
      </c>
      <c r="G454" s="30">
        <v>2257.91</v>
      </c>
      <c r="H454" s="30">
        <v>6209.25</v>
      </c>
      <c r="I454" s="57">
        <v>22</v>
      </c>
      <c r="J454" s="57">
        <v>7</v>
      </c>
      <c r="K454" s="58">
        <v>2016</v>
      </c>
      <c r="L454" s="26" t="s">
        <v>837</v>
      </c>
      <c r="M454" s="26">
        <v>566341.87</v>
      </c>
      <c r="N454" s="30">
        <f>M454/1.2</f>
        <v>471951.55833333335</v>
      </c>
      <c r="O454" s="27"/>
      <c r="P454" s="27"/>
      <c r="Q454" s="27"/>
      <c r="R454" s="27"/>
      <c r="S454" s="27"/>
      <c r="T454" s="27"/>
    </row>
    <row r="455" spans="1:20">
      <c r="A455" s="18">
        <v>453</v>
      </c>
      <c r="B455" s="49">
        <v>95</v>
      </c>
      <c r="C455" s="76" t="s">
        <v>495</v>
      </c>
      <c r="D455" s="24"/>
      <c r="E455" s="25"/>
      <c r="F455" s="30">
        <v>1639.03</v>
      </c>
      <c r="G455" s="30">
        <v>2251.02</v>
      </c>
      <c r="H455" s="30">
        <v>6190.31</v>
      </c>
      <c r="I455" s="57">
        <v>22</v>
      </c>
      <c r="J455" s="57">
        <v>7</v>
      </c>
      <c r="K455" s="58">
        <v>2016</v>
      </c>
      <c r="L455" s="26" t="s">
        <v>837</v>
      </c>
      <c r="M455" s="26">
        <v>520249.91</v>
      </c>
      <c r="N455" s="30">
        <f>M455/1.19</f>
        <v>437184.7983193277</v>
      </c>
      <c r="O455" s="27"/>
      <c r="P455" s="27"/>
      <c r="Q455" s="27"/>
      <c r="R455" s="27"/>
      <c r="S455" s="27"/>
      <c r="T455" s="27"/>
    </row>
    <row r="456" spans="1:20">
      <c r="A456" s="23">
        <v>454</v>
      </c>
      <c r="B456" s="49">
        <v>96</v>
      </c>
      <c r="C456" s="76" t="s">
        <v>496</v>
      </c>
      <c r="D456" s="24"/>
      <c r="E456" s="25"/>
      <c r="F456" s="30">
        <v>1639.03</v>
      </c>
      <c r="G456" s="30">
        <v>2482.38</v>
      </c>
      <c r="H456" s="30">
        <v>6826.55</v>
      </c>
      <c r="I456" s="57">
        <v>22</v>
      </c>
      <c r="J456" s="57">
        <v>7</v>
      </c>
      <c r="K456" s="58">
        <v>2016</v>
      </c>
      <c r="L456" s="26" t="s">
        <v>837</v>
      </c>
      <c r="M456" s="26">
        <v>571321.99</v>
      </c>
      <c r="N456" s="30">
        <f t="shared" ref="N456:N461" si="18">M456/1.2</f>
        <v>476101.65833333333</v>
      </c>
      <c r="O456" s="27"/>
      <c r="P456" s="27"/>
      <c r="Q456" s="27"/>
      <c r="R456" s="27"/>
      <c r="S456" s="27"/>
      <c r="T456" s="27"/>
    </row>
    <row r="457" spans="1:20">
      <c r="A457" s="18">
        <v>455</v>
      </c>
      <c r="B457" s="49">
        <v>97</v>
      </c>
      <c r="C457" s="76" t="s">
        <v>497</v>
      </c>
      <c r="D457" s="24"/>
      <c r="E457" s="25"/>
      <c r="F457" s="30">
        <v>1639.03</v>
      </c>
      <c r="G457" s="30">
        <v>2125.96</v>
      </c>
      <c r="H457" s="30">
        <v>5846.39</v>
      </c>
      <c r="I457" s="57">
        <v>22</v>
      </c>
      <c r="J457" s="57">
        <v>7</v>
      </c>
      <c r="K457" s="58">
        <v>2016</v>
      </c>
      <c r="L457" s="26" t="s">
        <v>837</v>
      </c>
      <c r="M457" s="26">
        <v>645922.82999999996</v>
      </c>
      <c r="N457" s="30">
        <f t="shared" si="18"/>
        <v>538269.02500000002</v>
      </c>
      <c r="O457" s="27"/>
      <c r="P457" s="27"/>
      <c r="Q457" s="27"/>
      <c r="R457" s="27"/>
      <c r="S457" s="27"/>
      <c r="T457" s="27"/>
    </row>
    <row r="458" spans="1:20">
      <c r="A458" s="23">
        <v>456</v>
      </c>
      <c r="B458" s="49">
        <v>98</v>
      </c>
      <c r="C458" s="76" t="s">
        <v>498</v>
      </c>
      <c r="D458" s="24"/>
      <c r="E458" s="25"/>
      <c r="F458" s="30">
        <v>1639.03</v>
      </c>
      <c r="G458" s="30">
        <v>2466.08</v>
      </c>
      <c r="H458" s="30">
        <v>6781.72</v>
      </c>
      <c r="I458" s="57">
        <v>22</v>
      </c>
      <c r="J458" s="57">
        <v>7</v>
      </c>
      <c r="K458" s="58">
        <v>2016</v>
      </c>
      <c r="L458" s="26" t="s">
        <v>837</v>
      </c>
      <c r="M458" s="26">
        <v>610514.78</v>
      </c>
      <c r="N458" s="30">
        <f t="shared" si="18"/>
        <v>508762.31666666671</v>
      </c>
      <c r="O458" s="27"/>
      <c r="P458" s="27"/>
      <c r="Q458" s="27"/>
      <c r="R458" s="27"/>
      <c r="S458" s="27"/>
      <c r="T458" s="27"/>
    </row>
    <row r="459" spans="1:20">
      <c r="A459" s="18">
        <v>457</v>
      </c>
      <c r="B459" s="49">
        <v>99</v>
      </c>
      <c r="C459" s="79" t="s">
        <v>499</v>
      </c>
      <c r="D459" s="24"/>
      <c r="E459" s="25"/>
      <c r="F459" s="30">
        <v>1639.03</v>
      </c>
      <c r="G459" s="30">
        <v>11853.88</v>
      </c>
      <c r="H459" s="30">
        <v>32381.54</v>
      </c>
      <c r="I459" s="57">
        <v>9</v>
      </c>
      <c r="J459" s="57">
        <v>9</v>
      </c>
      <c r="K459" s="58">
        <v>2016</v>
      </c>
      <c r="L459" s="26" t="s">
        <v>837</v>
      </c>
      <c r="M459" s="26">
        <v>2539844.41</v>
      </c>
      <c r="N459" s="30">
        <f t="shared" si="18"/>
        <v>2116537.0083333338</v>
      </c>
      <c r="O459" s="27"/>
      <c r="P459" s="27"/>
      <c r="Q459" s="27"/>
      <c r="R459" s="27"/>
      <c r="S459" s="27"/>
      <c r="T459" s="27"/>
    </row>
    <row r="460" spans="1:20">
      <c r="A460" s="23">
        <v>458</v>
      </c>
      <c r="B460" s="49">
        <v>100</v>
      </c>
      <c r="C460" s="79" t="s">
        <v>500</v>
      </c>
      <c r="D460" s="24"/>
      <c r="E460" s="25"/>
      <c r="F460" s="30">
        <v>1639.03</v>
      </c>
      <c r="G460" s="30">
        <v>6365.17</v>
      </c>
      <c r="H460" s="30">
        <v>17504.22</v>
      </c>
      <c r="I460" s="57">
        <v>9</v>
      </c>
      <c r="J460" s="57">
        <v>8</v>
      </c>
      <c r="K460" s="58">
        <v>2016</v>
      </c>
      <c r="L460" s="26" t="s">
        <v>837</v>
      </c>
      <c r="M460" s="26">
        <v>1331699.8899999999</v>
      </c>
      <c r="N460" s="30">
        <f t="shared" si="18"/>
        <v>1109749.9083333332</v>
      </c>
      <c r="O460" s="27"/>
      <c r="P460" s="27"/>
      <c r="Q460" s="27"/>
      <c r="R460" s="27"/>
      <c r="S460" s="27"/>
      <c r="T460" s="27"/>
    </row>
    <row r="461" spans="1:20">
      <c r="A461" s="18">
        <v>459</v>
      </c>
      <c r="B461" s="49">
        <v>101</v>
      </c>
      <c r="C461" s="79" t="s">
        <v>501</v>
      </c>
      <c r="D461" s="24"/>
      <c r="E461" s="25"/>
      <c r="F461" s="30">
        <v>1639.03</v>
      </c>
      <c r="G461" s="30">
        <v>5164.1000000000004</v>
      </c>
      <c r="H461" s="30">
        <v>13168.46</v>
      </c>
      <c r="I461" s="57">
        <v>29</v>
      </c>
      <c r="J461" s="57">
        <v>7</v>
      </c>
      <c r="K461" s="58">
        <v>2016</v>
      </c>
      <c r="L461" s="26" t="s">
        <v>837</v>
      </c>
      <c r="M461" s="26">
        <v>1086088</v>
      </c>
      <c r="N461" s="30">
        <f t="shared" si="18"/>
        <v>905073.33333333337</v>
      </c>
      <c r="O461" s="27"/>
      <c r="P461" s="27"/>
      <c r="Q461" s="27"/>
      <c r="R461" s="27"/>
      <c r="S461" s="27"/>
      <c r="T461" s="27"/>
    </row>
    <row r="462" spans="1:20">
      <c r="A462" s="23">
        <v>460</v>
      </c>
      <c r="B462" s="50">
        <v>1</v>
      </c>
      <c r="C462" s="80" t="s">
        <v>459</v>
      </c>
      <c r="D462" s="16"/>
      <c r="E462" s="15"/>
      <c r="F462" s="31">
        <v>2361.13</v>
      </c>
      <c r="G462" s="31">
        <v>2292.9</v>
      </c>
      <c r="H462" s="31">
        <v>6263.53</v>
      </c>
      <c r="I462" s="59">
        <v>3</v>
      </c>
      <c r="J462" s="59">
        <v>1</v>
      </c>
      <c r="K462" s="60">
        <v>2017</v>
      </c>
      <c r="L462" s="22" t="s">
        <v>838</v>
      </c>
      <c r="M462" s="22">
        <v>864651.08</v>
      </c>
      <c r="N462" s="31">
        <f t="shared" si="17"/>
        <v>726597.54621848743</v>
      </c>
      <c r="O462" s="19"/>
      <c r="P462" s="19"/>
      <c r="Q462" s="19"/>
      <c r="R462" s="19"/>
      <c r="S462" s="19"/>
      <c r="T462" s="19"/>
    </row>
    <row r="463" spans="1:20">
      <c r="A463" s="18">
        <v>461</v>
      </c>
      <c r="B463" s="50">
        <v>2</v>
      </c>
      <c r="C463" s="80" t="s">
        <v>460</v>
      </c>
      <c r="D463" s="16"/>
      <c r="E463" s="15"/>
      <c r="F463" s="31">
        <v>7600.77</v>
      </c>
      <c r="G463" s="31">
        <v>9120.5300000000007</v>
      </c>
      <c r="H463" s="31">
        <v>25081.46</v>
      </c>
      <c r="I463" s="59">
        <v>3</v>
      </c>
      <c r="J463" s="59">
        <v>1</v>
      </c>
      <c r="K463" s="60">
        <v>2017</v>
      </c>
      <c r="L463" s="22" t="s">
        <v>838</v>
      </c>
      <c r="M463" s="22">
        <v>2311397.44</v>
      </c>
      <c r="N463" s="31">
        <f t="shared" si="17"/>
        <v>1942350.7899159663</v>
      </c>
      <c r="O463" s="19"/>
      <c r="P463" s="19"/>
      <c r="Q463" s="19"/>
      <c r="R463" s="19"/>
      <c r="S463" s="19"/>
      <c r="T463" s="19"/>
    </row>
    <row r="464" spans="1:20">
      <c r="A464" s="23">
        <v>462</v>
      </c>
      <c r="B464" s="50">
        <v>3</v>
      </c>
      <c r="C464" s="80" t="s">
        <v>461</v>
      </c>
      <c r="D464" s="16"/>
      <c r="E464" s="15"/>
      <c r="F464" s="31">
        <v>8990.23</v>
      </c>
      <c r="G464" s="31">
        <v>6988.72</v>
      </c>
      <c r="H464" s="31">
        <v>19218.98</v>
      </c>
      <c r="I464" s="59">
        <v>3</v>
      </c>
      <c r="J464" s="59">
        <v>1</v>
      </c>
      <c r="K464" s="60">
        <v>2017</v>
      </c>
      <c r="L464" s="22" t="s">
        <v>838</v>
      </c>
      <c r="M464" s="22">
        <v>2570157.62</v>
      </c>
      <c r="N464" s="31">
        <f t="shared" si="17"/>
        <v>2159796.3193277312</v>
      </c>
      <c r="O464" s="19"/>
      <c r="P464" s="19"/>
      <c r="Q464" s="19"/>
      <c r="R464" s="19"/>
      <c r="S464" s="19"/>
      <c r="T464" s="19"/>
    </row>
    <row r="465" spans="1:20">
      <c r="A465" s="18">
        <v>463</v>
      </c>
      <c r="B465" s="50">
        <v>4</v>
      </c>
      <c r="C465" s="76" t="s">
        <v>462</v>
      </c>
      <c r="D465" s="16"/>
      <c r="E465" s="15"/>
      <c r="F465" s="31">
        <v>7584.39</v>
      </c>
      <c r="G465" s="31">
        <v>7181.43</v>
      </c>
      <c r="H465" s="31">
        <v>19748.93</v>
      </c>
      <c r="I465" s="59">
        <v>3</v>
      </c>
      <c r="J465" s="59">
        <v>1</v>
      </c>
      <c r="K465" s="60">
        <v>2017</v>
      </c>
      <c r="L465" s="22" t="s">
        <v>838</v>
      </c>
      <c r="M465" s="22">
        <v>2666090.64</v>
      </c>
      <c r="N465" s="31">
        <f t="shared" si="17"/>
        <v>2240412.3025210085</v>
      </c>
      <c r="O465" s="19"/>
      <c r="P465" s="19"/>
      <c r="Q465" s="19"/>
      <c r="R465" s="19"/>
      <c r="S465" s="19"/>
      <c r="T465" s="19"/>
    </row>
    <row r="466" spans="1:20">
      <c r="A466" s="23">
        <v>464</v>
      </c>
      <c r="B466" s="50">
        <v>5</v>
      </c>
      <c r="C466" s="81" t="s">
        <v>463</v>
      </c>
      <c r="D466" s="16"/>
      <c r="E466" s="15"/>
      <c r="F466" s="31">
        <v>11028.73</v>
      </c>
      <c r="G466" s="31">
        <v>11883.42</v>
      </c>
      <c r="H466" s="61">
        <v>32085.23</v>
      </c>
      <c r="I466" s="59">
        <v>3</v>
      </c>
      <c r="J466" s="59">
        <v>1</v>
      </c>
      <c r="K466" s="60">
        <v>2017</v>
      </c>
      <c r="L466" s="22" t="s">
        <v>838</v>
      </c>
      <c r="M466" s="22">
        <v>3843373.48</v>
      </c>
      <c r="N466" s="31">
        <f t="shared" si="17"/>
        <v>3229725.6134453784</v>
      </c>
      <c r="O466" s="19"/>
      <c r="P466" s="19"/>
      <c r="Q466" s="19"/>
      <c r="R466" s="19"/>
      <c r="S466" s="19"/>
      <c r="T466" s="19"/>
    </row>
    <row r="467" spans="1:20">
      <c r="A467" s="18">
        <v>465</v>
      </c>
      <c r="B467" s="50">
        <v>6</v>
      </c>
      <c r="C467" s="81" t="s">
        <v>464</v>
      </c>
      <c r="D467" s="16"/>
      <c r="E467" s="15"/>
      <c r="F467" s="31">
        <v>6951.63</v>
      </c>
      <c r="G467" s="31">
        <v>7820.3</v>
      </c>
      <c r="H467" s="31">
        <v>21505.82</v>
      </c>
      <c r="I467" s="59">
        <v>3</v>
      </c>
      <c r="J467" s="59">
        <v>1</v>
      </c>
      <c r="K467" s="60">
        <v>2017</v>
      </c>
      <c r="L467" s="22" t="s">
        <v>838</v>
      </c>
      <c r="M467" s="22">
        <v>2212735.91</v>
      </c>
      <c r="N467" s="31">
        <f t="shared" si="17"/>
        <v>1859441.9411764708</v>
      </c>
      <c r="O467" s="19"/>
      <c r="P467" s="19"/>
      <c r="Q467" s="19"/>
      <c r="R467" s="19"/>
      <c r="S467" s="19"/>
      <c r="T467" s="19"/>
    </row>
    <row r="468" spans="1:20">
      <c r="A468" s="23">
        <v>466</v>
      </c>
      <c r="B468" s="50">
        <v>7</v>
      </c>
      <c r="C468" s="81" t="s">
        <v>465</v>
      </c>
      <c r="D468" s="16"/>
      <c r="E468" s="15"/>
      <c r="F468" s="31">
        <v>7222.92</v>
      </c>
      <c r="G468" s="31">
        <v>7162.84</v>
      </c>
      <c r="H468" s="31">
        <v>19339.669999999998</v>
      </c>
      <c r="I468" s="59">
        <v>3</v>
      </c>
      <c r="J468" s="59">
        <v>1</v>
      </c>
      <c r="K468" s="60">
        <v>2017</v>
      </c>
      <c r="L468" s="22" t="s">
        <v>838</v>
      </c>
      <c r="M468" s="22">
        <v>2348256</v>
      </c>
      <c r="N468" s="31">
        <f t="shared" si="17"/>
        <v>1973324.3697478992</v>
      </c>
      <c r="O468" s="19"/>
      <c r="P468" s="19"/>
      <c r="Q468" s="19"/>
      <c r="R468" s="19"/>
      <c r="S468" s="19"/>
      <c r="T468" s="19"/>
    </row>
    <row r="469" spans="1:20">
      <c r="A469" s="18">
        <v>467</v>
      </c>
      <c r="B469" s="50">
        <v>8</v>
      </c>
      <c r="C469" s="81" t="s">
        <v>466</v>
      </c>
      <c r="D469" s="16"/>
      <c r="E469" s="15"/>
      <c r="F469" s="31">
        <v>4687.96</v>
      </c>
      <c r="G469" s="31">
        <v>4804.0200000000004</v>
      </c>
      <c r="H469" s="31">
        <v>13211.05</v>
      </c>
      <c r="I469" s="59">
        <v>3</v>
      </c>
      <c r="J469" s="59">
        <v>1</v>
      </c>
      <c r="K469" s="60">
        <v>2017</v>
      </c>
      <c r="L469" s="22" t="s">
        <v>838</v>
      </c>
      <c r="M469" s="22">
        <v>1510775.83</v>
      </c>
      <c r="N469" s="31">
        <f t="shared" si="17"/>
        <v>1269559.5210084035</v>
      </c>
      <c r="O469" s="19"/>
      <c r="P469" s="19"/>
      <c r="Q469" s="19"/>
      <c r="R469" s="19"/>
      <c r="S469" s="19"/>
      <c r="T469" s="19"/>
    </row>
    <row r="470" spans="1:20">
      <c r="A470" s="23">
        <v>468</v>
      </c>
      <c r="B470" s="50">
        <v>9</v>
      </c>
      <c r="C470" s="82" t="s">
        <v>467</v>
      </c>
      <c r="D470" s="16"/>
      <c r="E470" s="15"/>
      <c r="F470" s="31">
        <v>10939.98</v>
      </c>
      <c r="G470" s="31">
        <v>8431.2000000000007</v>
      </c>
      <c r="H470" s="31">
        <v>23185.8</v>
      </c>
      <c r="I470" s="59">
        <v>3</v>
      </c>
      <c r="J470" s="59">
        <v>1</v>
      </c>
      <c r="K470" s="60">
        <v>2017</v>
      </c>
      <c r="L470" s="22" t="s">
        <v>838</v>
      </c>
      <c r="M470" s="22">
        <v>3223527.44</v>
      </c>
      <c r="N470" s="31">
        <f t="shared" si="17"/>
        <v>2708846.588235294</v>
      </c>
      <c r="O470" s="19"/>
      <c r="P470" s="19"/>
      <c r="Q470" s="19"/>
      <c r="R470" s="19"/>
      <c r="S470" s="19"/>
      <c r="T470" s="19"/>
    </row>
    <row r="471" spans="1:20">
      <c r="A471" s="18">
        <v>469</v>
      </c>
      <c r="B471" s="50">
        <v>10</v>
      </c>
      <c r="C471" s="82" t="s">
        <v>468</v>
      </c>
      <c r="D471" s="16"/>
      <c r="E471" s="15"/>
      <c r="F471" s="31">
        <v>4815.54</v>
      </c>
      <c r="G471" s="31">
        <v>3723.14</v>
      </c>
      <c r="H471" s="31">
        <v>10238.64</v>
      </c>
      <c r="I471" s="59">
        <v>4</v>
      </c>
      <c r="J471" s="59">
        <v>1</v>
      </c>
      <c r="K471" s="60">
        <v>2017</v>
      </c>
      <c r="L471" s="22" t="s">
        <v>838</v>
      </c>
      <c r="M471" s="22">
        <v>1468887.66</v>
      </c>
      <c r="N471" s="31">
        <f t="shared" si="17"/>
        <v>1234359.3781512605</v>
      </c>
      <c r="O471" s="19"/>
      <c r="P471" s="19"/>
      <c r="Q471" s="19"/>
      <c r="R471" s="19"/>
      <c r="S471" s="19"/>
      <c r="T471" s="19"/>
    </row>
    <row r="472" spans="1:20">
      <c r="A472" s="23">
        <v>470</v>
      </c>
      <c r="B472" s="50">
        <v>11</v>
      </c>
      <c r="C472" s="82" t="s">
        <v>469</v>
      </c>
      <c r="D472" s="16"/>
      <c r="E472" s="15"/>
      <c r="F472" s="31">
        <v>11016.08</v>
      </c>
      <c r="G472" s="31">
        <v>10692.89</v>
      </c>
      <c r="H472" s="31">
        <v>29512.38</v>
      </c>
      <c r="I472" s="59">
        <v>4</v>
      </c>
      <c r="J472" s="59">
        <v>1</v>
      </c>
      <c r="K472" s="60">
        <v>2017</v>
      </c>
      <c r="L472" s="22" t="s">
        <v>838</v>
      </c>
      <c r="M472" s="22">
        <v>3004052.53</v>
      </c>
      <c r="N472" s="31">
        <f t="shared" si="17"/>
        <v>2524413.8907563025</v>
      </c>
      <c r="O472" s="19"/>
      <c r="P472" s="19"/>
      <c r="Q472" s="19"/>
      <c r="R472" s="19"/>
      <c r="S472" s="19"/>
      <c r="T472" s="19"/>
    </row>
    <row r="473" spans="1:20">
      <c r="A473" s="18">
        <v>471</v>
      </c>
      <c r="B473" s="50">
        <v>12</v>
      </c>
      <c r="C473" s="82" t="s">
        <v>470</v>
      </c>
      <c r="D473" s="16"/>
      <c r="E473" s="15"/>
      <c r="F473" s="31">
        <v>5000.74</v>
      </c>
      <c r="G473" s="31">
        <v>3554.72</v>
      </c>
      <c r="H473" s="31">
        <v>9775.48</v>
      </c>
      <c r="I473" s="59">
        <v>4</v>
      </c>
      <c r="J473" s="59">
        <v>1</v>
      </c>
      <c r="K473" s="60">
        <v>2017</v>
      </c>
      <c r="L473" s="22" t="s">
        <v>838</v>
      </c>
      <c r="M473" s="22">
        <v>896683.57</v>
      </c>
      <c r="N473" s="31">
        <f t="shared" si="17"/>
        <v>753515.60504201683</v>
      </c>
      <c r="O473" s="19"/>
      <c r="P473" s="19"/>
      <c r="Q473" s="19"/>
      <c r="R473" s="19"/>
      <c r="S473" s="19"/>
      <c r="T473" s="19"/>
    </row>
    <row r="474" spans="1:20">
      <c r="A474" s="23">
        <v>472</v>
      </c>
      <c r="B474" s="50">
        <v>13</v>
      </c>
      <c r="C474" s="82" t="s">
        <v>471</v>
      </c>
      <c r="D474" s="16"/>
      <c r="E474" s="15"/>
      <c r="F474" s="31">
        <v>2759.19</v>
      </c>
      <c r="G474" s="31">
        <v>2278.16</v>
      </c>
      <c r="H474" s="31">
        <v>6151.03</v>
      </c>
      <c r="I474" s="59">
        <v>4</v>
      </c>
      <c r="J474" s="59">
        <v>1</v>
      </c>
      <c r="K474" s="60">
        <v>2017</v>
      </c>
      <c r="L474" s="22" t="s">
        <v>838</v>
      </c>
      <c r="M474" s="22">
        <v>667867.88</v>
      </c>
      <c r="N474" s="31">
        <f t="shared" si="17"/>
        <v>561233.51260504208</v>
      </c>
      <c r="O474" s="19"/>
      <c r="P474" s="19"/>
      <c r="Q474" s="19"/>
      <c r="R474" s="19"/>
      <c r="S474" s="19"/>
      <c r="T474" s="19"/>
    </row>
    <row r="475" spans="1:20">
      <c r="A475" s="18">
        <v>473</v>
      </c>
      <c r="B475" s="50">
        <v>14</v>
      </c>
      <c r="C475" s="82" t="s">
        <v>472</v>
      </c>
      <c r="D475" s="16"/>
      <c r="E475" s="15"/>
      <c r="F475" s="31">
        <v>2779.68</v>
      </c>
      <c r="G475" s="31">
        <v>2282.6999999999998</v>
      </c>
      <c r="H475" s="31">
        <v>6163.29</v>
      </c>
      <c r="I475" s="59">
        <v>4</v>
      </c>
      <c r="J475" s="59">
        <v>1</v>
      </c>
      <c r="K475" s="60">
        <v>2017</v>
      </c>
      <c r="L475" s="22" t="s">
        <v>838</v>
      </c>
      <c r="M475" s="22">
        <v>643478.4</v>
      </c>
      <c r="N475" s="31">
        <f t="shared" si="17"/>
        <v>540738.15126050427</v>
      </c>
      <c r="O475" s="19"/>
      <c r="P475" s="19"/>
      <c r="Q475" s="19"/>
      <c r="R475" s="19"/>
      <c r="S475" s="19"/>
      <c r="T475" s="19"/>
    </row>
    <row r="476" spans="1:20">
      <c r="A476" s="23">
        <v>474</v>
      </c>
      <c r="B476" s="50">
        <v>15</v>
      </c>
      <c r="C476" s="82" t="s">
        <v>473</v>
      </c>
      <c r="D476" s="16"/>
      <c r="E476" s="15"/>
      <c r="F476" s="31">
        <v>6529.77</v>
      </c>
      <c r="G476" s="31">
        <v>5106.83</v>
      </c>
      <c r="H476" s="31">
        <v>14043.78</v>
      </c>
      <c r="I476" s="59">
        <v>4</v>
      </c>
      <c r="J476" s="59">
        <v>1</v>
      </c>
      <c r="K476" s="60">
        <v>2017</v>
      </c>
      <c r="L476" s="22" t="s">
        <v>838</v>
      </c>
      <c r="M476" s="22">
        <v>2128229.96</v>
      </c>
      <c r="N476" s="31">
        <f t="shared" si="17"/>
        <v>1788428.5378151261</v>
      </c>
      <c r="O476" s="19"/>
      <c r="P476" s="19"/>
      <c r="Q476" s="19"/>
      <c r="R476" s="19"/>
      <c r="S476" s="19"/>
      <c r="T476" s="19"/>
    </row>
    <row r="477" spans="1:20">
      <c r="A477" s="18">
        <v>475</v>
      </c>
      <c r="B477" s="50">
        <v>16</v>
      </c>
      <c r="C477" s="82" t="s">
        <v>474</v>
      </c>
      <c r="D477" s="16"/>
      <c r="E477" s="15"/>
      <c r="F477" s="31">
        <v>3220.27</v>
      </c>
      <c r="G477" s="31">
        <v>2472.19</v>
      </c>
      <c r="H477" s="31">
        <v>6798.52</v>
      </c>
      <c r="I477" s="59">
        <v>4</v>
      </c>
      <c r="J477" s="59">
        <v>1</v>
      </c>
      <c r="K477" s="60">
        <v>2017</v>
      </c>
      <c r="L477" s="22" t="s">
        <v>838</v>
      </c>
      <c r="M477" s="22">
        <v>923138.13</v>
      </c>
      <c r="N477" s="31">
        <f t="shared" si="17"/>
        <v>775746.32773109246</v>
      </c>
      <c r="O477" s="19"/>
      <c r="P477" s="19"/>
      <c r="Q477" s="19"/>
      <c r="R477" s="19"/>
      <c r="S477" s="19"/>
      <c r="T477" s="19"/>
    </row>
    <row r="478" spans="1:20">
      <c r="A478" s="23">
        <v>476</v>
      </c>
      <c r="B478" s="50">
        <v>17</v>
      </c>
      <c r="C478" s="82" t="s">
        <v>475</v>
      </c>
      <c r="D478" s="16"/>
      <c r="E478" s="15"/>
      <c r="F478" s="31">
        <v>6741.92</v>
      </c>
      <c r="G478" s="31">
        <v>5110.6400000000003</v>
      </c>
      <c r="H478" s="31">
        <v>13798.73</v>
      </c>
      <c r="I478" s="59">
        <v>4</v>
      </c>
      <c r="J478" s="59">
        <v>1</v>
      </c>
      <c r="K478" s="60">
        <v>2017</v>
      </c>
      <c r="L478" s="22" t="s">
        <v>838</v>
      </c>
      <c r="M478" s="22">
        <v>2056713.41</v>
      </c>
      <c r="N478" s="31">
        <f t="shared" si="17"/>
        <v>1728330.5966386555</v>
      </c>
      <c r="O478" s="19"/>
      <c r="P478" s="19"/>
      <c r="Q478" s="19"/>
      <c r="R478" s="19"/>
      <c r="S478" s="19"/>
      <c r="T478" s="19"/>
    </row>
    <row r="479" spans="1:20">
      <c r="A479" s="18">
        <v>477</v>
      </c>
      <c r="B479" s="50">
        <v>18</v>
      </c>
      <c r="C479" s="82" t="s">
        <v>476</v>
      </c>
      <c r="D479" s="16"/>
      <c r="E479" s="15"/>
      <c r="F479" s="31">
        <v>2313.2800000000002</v>
      </c>
      <c r="G479" s="31">
        <v>2389.7199999999998</v>
      </c>
      <c r="H479" s="31">
        <v>6571.73</v>
      </c>
      <c r="I479" s="59">
        <v>4</v>
      </c>
      <c r="J479" s="59">
        <v>1</v>
      </c>
      <c r="K479" s="60">
        <v>2017</v>
      </c>
      <c r="L479" s="22" t="s">
        <v>838</v>
      </c>
      <c r="M479" s="22">
        <v>854607.37</v>
      </c>
      <c r="N479" s="31">
        <f t="shared" si="17"/>
        <v>718157.45378151268</v>
      </c>
      <c r="O479" s="19"/>
      <c r="P479" s="19"/>
      <c r="Q479" s="19"/>
      <c r="R479" s="19"/>
      <c r="S479" s="19"/>
      <c r="T479" s="19"/>
    </row>
    <row r="480" spans="1:20">
      <c r="A480" s="23">
        <v>478</v>
      </c>
      <c r="B480" s="50">
        <v>19</v>
      </c>
      <c r="C480" s="82" t="s">
        <v>477</v>
      </c>
      <c r="D480" s="16"/>
      <c r="E480" s="15"/>
      <c r="F480" s="31">
        <v>5415.54</v>
      </c>
      <c r="G480" s="31">
        <v>4827.95</v>
      </c>
      <c r="H480" s="31" t="s">
        <v>1135</v>
      </c>
      <c r="I480" s="59">
        <v>5</v>
      </c>
      <c r="J480" s="59">
        <v>1</v>
      </c>
      <c r="K480" s="60">
        <v>2017</v>
      </c>
      <c r="L480" s="22" t="s">
        <v>838</v>
      </c>
      <c r="M480" s="22">
        <v>1656883.42</v>
      </c>
      <c r="N480" s="31">
        <f t="shared" si="17"/>
        <v>1392339.0084033613</v>
      </c>
      <c r="O480" s="19"/>
      <c r="P480" s="19"/>
      <c r="Q480" s="19"/>
      <c r="R480" s="19"/>
      <c r="S480" s="19"/>
      <c r="T480" s="19"/>
    </row>
    <row r="481" spans="1:20">
      <c r="A481" s="18">
        <v>479</v>
      </c>
      <c r="B481" s="50">
        <v>20</v>
      </c>
      <c r="C481" s="82" t="s">
        <v>478</v>
      </c>
      <c r="D481" s="16"/>
      <c r="E481" s="15"/>
      <c r="F481" s="31">
        <v>2762.67</v>
      </c>
      <c r="G481" s="31">
        <v>2289.0100000000002</v>
      </c>
      <c r="H481" s="31">
        <v>6180.33</v>
      </c>
      <c r="I481" s="59">
        <v>5</v>
      </c>
      <c r="J481" s="59">
        <v>1</v>
      </c>
      <c r="K481" s="60">
        <v>2017</v>
      </c>
      <c r="L481" s="22" t="s">
        <v>838</v>
      </c>
      <c r="M481" s="22">
        <v>582825.85</v>
      </c>
      <c r="N481" s="31">
        <f t="shared" si="17"/>
        <v>489769.62184873951</v>
      </c>
      <c r="O481" s="19"/>
      <c r="P481" s="19"/>
      <c r="Q481" s="19"/>
      <c r="R481" s="19"/>
      <c r="S481" s="19"/>
      <c r="T481" s="19"/>
    </row>
    <row r="482" spans="1:20">
      <c r="A482" s="23">
        <v>480</v>
      </c>
      <c r="B482" s="50">
        <v>21</v>
      </c>
      <c r="C482" s="82" t="s">
        <v>479</v>
      </c>
      <c r="D482" s="16"/>
      <c r="E482" s="15"/>
      <c r="F482" s="31">
        <v>4852.32</v>
      </c>
      <c r="G482" s="31">
        <v>4353.95</v>
      </c>
      <c r="H482" s="31">
        <v>11973.36</v>
      </c>
      <c r="I482" s="59">
        <v>5</v>
      </c>
      <c r="J482" s="59">
        <v>1</v>
      </c>
      <c r="K482" s="60">
        <v>2017</v>
      </c>
      <c r="L482" s="22" t="s">
        <v>838</v>
      </c>
      <c r="M482" s="22">
        <v>1474669.68</v>
      </c>
      <c r="N482" s="31">
        <f t="shared" si="17"/>
        <v>1239218.218487395</v>
      </c>
      <c r="O482" s="19"/>
      <c r="P482" s="19"/>
      <c r="Q482" s="19"/>
      <c r="R482" s="19"/>
      <c r="S482" s="19"/>
      <c r="T482" s="19"/>
    </row>
    <row r="483" spans="1:20">
      <c r="A483" s="18">
        <v>481</v>
      </c>
      <c r="B483" s="50">
        <v>22</v>
      </c>
      <c r="C483" s="82" t="s">
        <v>480</v>
      </c>
      <c r="D483" s="16"/>
      <c r="E483" s="15"/>
      <c r="F483" s="31">
        <v>5902.18</v>
      </c>
      <c r="G483" s="31">
        <v>4541.3</v>
      </c>
      <c r="H483" s="31">
        <v>12488.58</v>
      </c>
      <c r="I483" s="59">
        <v>5</v>
      </c>
      <c r="J483" s="59">
        <v>1</v>
      </c>
      <c r="K483" s="60">
        <v>2017</v>
      </c>
      <c r="L483" s="22" t="s">
        <v>838</v>
      </c>
      <c r="M483" s="22">
        <v>1716624.6</v>
      </c>
      <c r="N483" s="31">
        <f t="shared" si="17"/>
        <v>1442541.6806722691</v>
      </c>
      <c r="O483" s="19"/>
      <c r="P483" s="19"/>
      <c r="Q483" s="19"/>
      <c r="R483" s="19"/>
      <c r="S483" s="19"/>
      <c r="T483" s="19"/>
    </row>
    <row r="484" spans="1:20">
      <c r="A484" s="23">
        <v>482</v>
      </c>
      <c r="B484" s="50">
        <v>23</v>
      </c>
      <c r="C484" s="82" t="s">
        <v>481</v>
      </c>
      <c r="D484" s="16"/>
      <c r="E484" s="15"/>
      <c r="F484" s="31">
        <v>2567.65</v>
      </c>
      <c r="G484" s="31">
        <v>2342.2199999999998</v>
      </c>
      <c r="H484" s="31">
        <v>6323.99</v>
      </c>
      <c r="I484" s="59">
        <v>5</v>
      </c>
      <c r="J484" s="59">
        <v>1</v>
      </c>
      <c r="K484" s="60">
        <v>2017</v>
      </c>
      <c r="L484" s="22" t="s">
        <v>838</v>
      </c>
      <c r="M484" s="22">
        <v>806740.56</v>
      </c>
      <c r="N484" s="31">
        <f t="shared" si="17"/>
        <v>677933.24369747902</v>
      </c>
      <c r="O484" s="19"/>
      <c r="P484" s="19"/>
      <c r="Q484" s="19"/>
      <c r="R484" s="19"/>
      <c r="S484" s="19"/>
      <c r="T484" s="19"/>
    </row>
    <row r="485" spans="1:20">
      <c r="A485" s="18">
        <v>483</v>
      </c>
      <c r="B485" s="50">
        <v>24</v>
      </c>
      <c r="C485" s="83" t="s">
        <v>482</v>
      </c>
      <c r="D485" s="16"/>
      <c r="E485" s="15"/>
      <c r="F485" s="31">
        <v>3122.15</v>
      </c>
      <c r="G485" s="31">
        <v>2422.1</v>
      </c>
      <c r="H485" s="31">
        <v>6660.78</v>
      </c>
      <c r="I485" s="59">
        <v>5</v>
      </c>
      <c r="J485" s="59">
        <v>1</v>
      </c>
      <c r="K485" s="60">
        <v>2017</v>
      </c>
      <c r="L485" s="22" t="s">
        <v>838</v>
      </c>
      <c r="M485" s="22">
        <v>881663.64</v>
      </c>
      <c r="N485" s="31">
        <f t="shared" si="17"/>
        <v>740893.8151260505</v>
      </c>
      <c r="O485" s="19"/>
      <c r="P485" s="19"/>
      <c r="Q485" s="19"/>
      <c r="R485" s="19"/>
      <c r="S485" s="19"/>
      <c r="T485" s="19"/>
    </row>
    <row r="486" spans="1:20">
      <c r="A486" s="23">
        <v>484</v>
      </c>
      <c r="B486" s="50">
        <v>25</v>
      </c>
      <c r="C486" s="77" t="s">
        <v>483</v>
      </c>
      <c r="D486" s="16"/>
      <c r="E486" s="15"/>
      <c r="F486" s="31">
        <v>2753.65</v>
      </c>
      <c r="G486" s="31">
        <v>2409.8000000000002</v>
      </c>
      <c r="H486" s="31">
        <v>6626.95</v>
      </c>
      <c r="I486" s="59">
        <v>5</v>
      </c>
      <c r="J486" s="59">
        <v>1</v>
      </c>
      <c r="K486" s="60">
        <v>2017</v>
      </c>
      <c r="L486" s="22" t="s">
        <v>838</v>
      </c>
      <c r="M486" s="22">
        <v>894399.49</v>
      </c>
      <c r="N486" s="31">
        <f t="shared" si="17"/>
        <v>751596.21008403366</v>
      </c>
      <c r="O486" s="19"/>
      <c r="P486" s="19"/>
      <c r="Q486" s="19"/>
      <c r="R486" s="19"/>
      <c r="S486" s="19"/>
      <c r="T486" s="19"/>
    </row>
    <row r="487" spans="1:20">
      <c r="A487" s="18">
        <v>485</v>
      </c>
      <c r="B487" s="50">
        <v>26</v>
      </c>
      <c r="C487" s="84" t="s">
        <v>484</v>
      </c>
      <c r="D487" s="16"/>
      <c r="E487" s="15"/>
      <c r="F487" s="31">
        <v>8489.3799999999992</v>
      </c>
      <c r="G487" s="31">
        <v>7253.61</v>
      </c>
      <c r="H487" s="31">
        <v>19947.43</v>
      </c>
      <c r="I487" s="59">
        <v>5</v>
      </c>
      <c r="J487" s="59">
        <v>1</v>
      </c>
      <c r="K487" s="60">
        <v>2017</v>
      </c>
      <c r="L487" s="22" t="s">
        <v>838</v>
      </c>
      <c r="M487" s="22">
        <v>2534741.36</v>
      </c>
      <c r="N487" s="31">
        <f t="shared" si="17"/>
        <v>2130034.7563025211</v>
      </c>
      <c r="O487" s="19"/>
      <c r="P487" s="19"/>
      <c r="Q487" s="19"/>
      <c r="R487" s="19"/>
      <c r="S487" s="19"/>
      <c r="T487" s="19"/>
    </row>
    <row r="488" spans="1:20">
      <c r="A488" s="23">
        <v>486</v>
      </c>
      <c r="B488" s="50">
        <v>27</v>
      </c>
      <c r="C488" s="85" t="s">
        <v>485</v>
      </c>
      <c r="D488" s="16"/>
      <c r="E488" s="15"/>
      <c r="F488" s="31">
        <v>6343.83</v>
      </c>
      <c r="G488" s="31">
        <v>5317.47</v>
      </c>
      <c r="H488" s="31">
        <v>14623.04</v>
      </c>
      <c r="I488" s="59">
        <v>5</v>
      </c>
      <c r="J488" s="59">
        <v>1</v>
      </c>
      <c r="K488" s="60">
        <v>2017</v>
      </c>
      <c r="L488" s="22" t="s">
        <v>838</v>
      </c>
      <c r="M488" s="22">
        <v>2114879.79</v>
      </c>
      <c r="N488" s="31">
        <f t="shared" si="17"/>
        <v>1777209.9075630254</v>
      </c>
      <c r="O488" s="19"/>
      <c r="P488" s="19"/>
      <c r="Q488" s="19"/>
      <c r="R488" s="19"/>
      <c r="S488" s="19"/>
      <c r="T488" s="19"/>
    </row>
    <row r="489" spans="1:20">
      <c r="A489" s="18">
        <v>487</v>
      </c>
      <c r="B489" s="50">
        <v>28</v>
      </c>
      <c r="C489" s="86" t="s">
        <v>486</v>
      </c>
      <c r="D489" s="16"/>
      <c r="E489" s="15"/>
      <c r="F489" s="31">
        <v>7450.66</v>
      </c>
      <c r="G489" s="31">
        <v>9447.11</v>
      </c>
      <c r="H489" s="31">
        <v>25979.55</v>
      </c>
      <c r="I489" s="59">
        <v>6</v>
      </c>
      <c r="J489" s="59">
        <v>1</v>
      </c>
      <c r="K489" s="60">
        <v>2017</v>
      </c>
      <c r="L489" s="22" t="s">
        <v>838</v>
      </c>
      <c r="M489" s="22">
        <v>2652102.17</v>
      </c>
      <c r="N489" s="31">
        <f t="shared" si="17"/>
        <v>2228657.2857142859</v>
      </c>
      <c r="O489" s="19"/>
      <c r="P489" s="19"/>
      <c r="Q489" s="19"/>
      <c r="R489" s="19"/>
      <c r="S489" s="19"/>
      <c r="T489" s="19"/>
    </row>
    <row r="490" spans="1:20">
      <c r="A490" s="23">
        <v>488</v>
      </c>
      <c r="B490" s="50">
        <v>29</v>
      </c>
      <c r="C490" s="79" t="s">
        <v>487</v>
      </c>
      <c r="D490" s="16"/>
      <c r="E490" s="15"/>
      <c r="F490" s="31">
        <v>5053.5600000000004</v>
      </c>
      <c r="G490" s="31">
        <v>3721.76</v>
      </c>
      <c r="H490" s="31">
        <v>10048.75</v>
      </c>
      <c r="I490" s="59">
        <v>6</v>
      </c>
      <c r="J490" s="59">
        <v>1</v>
      </c>
      <c r="K490" s="60">
        <v>2017</v>
      </c>
      <c r="L490" s="22" t="s">
        <v>838</v>
      </c>
      <c r="M490" s="22">
        <v>1324355.0900000001</v>
      </c>
      <c r="N490" s="31">
        <f t="shared" si="17"/>
        <v>1112903.4369747899</v>
      </c>
      <c r="O490" s="19"/>
      <c r="P490" s="19"/>
      <c r="Q490" s="19"/>
      <c r="R490" s="19"/>
      <c r="S490" s="19"/>
      <c r="T490" s="19"/>
    </row>
    <row r="491" spans="1:20">
      <c r="A491" s="18">
        <v>489</v>
      </c>
      <c r="B491" s="50">
        <v>30</v>
      </c>
      <c r="C491" s="79" t="s">
        <v>488</v>
      </c>
      <c r="D491" s="16"/>
      <c r="E491" s="15"/>
      <c r="F491" s="31">
        <v>3380.59</v>
      </c>
      <c r="G491" s="31">
        <v>2848.13</v>
      </c>
      <c r="H491" s="31">
        <v>7832.36</v>
      </c>
      <c r="I491" s="59">
        <v>6</v>
      </c>
      <c r="J491" s="59">
        <v>1</v>
      </c>
      <c r="K491" s="60">
        <v>2017</v>
      </c>
      <c r="L491" s="22" t="s">
        <v>838</v>
      </c>
      <c r="M491" s="22">
        <v>1096299.18</v>
      </c>
      <c r="N491" s="31">
        <f t="shared" si="17"/>
        <v>921259.81512605038</v>
      </c>
      <c r="O491" s="19"/>
      <c r="P491" s="19"/>
      <c r="Q491" s="19"/>
      <c r="R491" s="19"/>
      <c r="S491" s="19"/>
      <c r="T491" s="19"/>
    </row>
    <row r="492" spans="1:20">
      <c r="A492" s="23">
        <v>490</v>
      </c>
      <c r="B492" s="50">
        <v>31</v>
      </c>
      <c r="C492" s="81" t="s">
        <v>489</v>
      </c>
      <c r="D492" s="16"/>
      <c r="E492" s="15"/>
      <c r="F492" s="31">
        <v>1521.85</v>
      </c>
      <c r="G492" s="31">
        <v>1184.3599999999999</v>
      </c>
      <c r="H492" s="31">
        <v>3256.99</v>
      </c>
      <c r="I492" s="59">
        <v>6</v>
      </c>
      <c r="J492" s="59">
        <v>1</v>
      </c>
      <c r="K492" s="60">
        <v>2017</v>
      </c>
      <c r="L492" s="22" t="s">
        <v>838</v>
      </c>
      <c r="M492" s="22">
        <v>397333.53</v>
      </c>
      <c r="N492" s="31">
        <f t="shared" si="17"/>
        <v>333893.72268907569</v>
      </c>
      <c r="O492" s="19"/>
      <c r="P492" s="19"/>
      <c r="Q492" s="19"/>
      <c r="R492" s="19"/>
      <c r="S492" s="19"/>
      <c r="T492" s="19"/>
    </row>
    <row r="493" spans="1:20">
      <c r="A493" s="18">
        <v>491</v>
      </c>
      <c r="B493" s="50">
        <v>32</v>
      </c>
      <c r="C493" s="81" t="s">
        <v>490</v>
      </c>
      <c r="D493" s="16"/>
      <c r="E493" s="15"/>
      <c r="F493" s="31">
        <v>7448.33</v>
      </c>
      <c r="G493" s="31">
        <v>5936.09</v>
      </c>
      <c r="H493" s="31">
        <v>16324.25</v>
      </c>
      <c r="I493" s="59">
        <v>6</v>
      </c>
      <c r="J493" s="59">
        <v>1</v>
      </c>
      <c r="K493" s="60">
        <v>2017</v>
      </c>
      <c r="L493" s="22" t="s">
        <v>838</v>
      </c>
      <c r="M493" s="22">
        <v>2091408.98</v>
      </c>
      <c r="N493" s="31">
        <f t="shared" si="17"/>
        <v>1757486.5378151261</v>
      </c>
      <c r="O493" s="19"/>
      <c r="P493" s="19"/>
      <c r="Q493" s="19"/>
      <c r="R493" s="19"/>
      <c r="S493" s="19"/>
      <c r="T493" s="19"/>
    </row>
    <row r="494" spans="1:20">
      <c r="A494" s="23">
        <v>492</v>
      </c>
      <c r="B494" s="50">
        <v>33</v>
      </c>
      <c r="C494" s="81" t="s">
        <v>491</v>
      </c>
      <c r="D494" s="16"/>
      <c r="E494" s="15"/>
      <c r="F494" s="31">
        <v>2531.12</v>
      </c>
      <c r="G494" s="31">
        <v>2670.68</v>
      </c>
      <c r="H494" s="31">
        <v>7344.37</v>
      </c>
      <c r="I494" s="59">
        <v>6</v>
      </c>
      <c r="J494" s="59">
        <v>1</v>
      </c>
      <c r="K494" s="60">
        <v>2017</v>
      </c>
      <c r="L494" s="22" t="s">
        <v>838</v>
      </c>
      <c r="M494" s="22">
        <v>614518.26</v>
      </c>
      <c r="N494" s="31">
        <f t="shared" si="17"/>
        <v>516401.89915966388</v>
      </c>
      <c r="O494" s="19"/>
      <c r="P494" s="19"/>
      <c r="Q494" s="19"/>
      <c r="R494" s="19"/>
      <c r="S494" s="19"/>
      <c r="T494" s="19"/>
    </row>
    <row r="495" spans="1:20">
      <c r="A495" s="18">
        <v>493</v>
      </c>
      <c r="B495" s="50">
        <v>34</v>
      </c>
      <c r="C495" s="76" t="s">
        <v>502</v>
      </c>
      <c r="D495" s="16"/>
      <c r="E495" s="15"/>
      <c r="F495" s="31">
        <v>1289.5</v>
      </c>
      <c r="G495" s="31">
        <v>932.27</v>
      </c>
      <c r="H495" s="31">
        <v>2517.13</v>
      </c>
      <c r="I495" s="59">
        <v>14</v>
      </c>
      <c r="J495" s="59">
        <v>3</v>
      </c>
      <c r="K495" s="60">
        <v>2017</v>
      </c>
      <c r="L495" s="22" t="s">
        <v>838</v>
      </c>
      <c r="M495" s="22">
        <v>333247.8</v>
      </c>
      <c r="N495" s="31">
        <f t="shared" ref="N495:N552" si="19">M495/1.19</f>
        <v>280040.16806722688</v>
      </c>
      <c r="O495" s="19"/>
      <c r="P495" s="19"/>
      <c r="Q495" s="19"/>
      <c r="R495" s="19"/>
      <c r="S495" s="19"/>
      <c r="T495" s="19"/>
    </row>
    <row r="496" spans="1:20">
      <c r="A496" s="23">
        <v>494</v>
      </c>
      <c r="B496" s="50">
        <v>35</v>
      </c>
      <c r="C496" s="76" t="s">
        <v>503</v>
      </c>
      <c r="D496" s="16"/>
      <c r="E496" s="15"/>
      <c r="F496" s="31">
        <v>4053.39</v>
      </c>
      <c r="G496" s="31">
        <v>3215.67</v>
      </c>
      <c r="H496" s="31">
        <v>8682.31</v>
      </c>
      <c r="I496" s="59">
        <v>14</v>
      </c>
      <c r="J496" s="59">
        <v>3</v>
      </c>
      <c r="K496" s="60">
        <v>2017</v>
      </c>
      <c r="L496" s="22" t="s">
        <v>838</v>
      </c>
      <c r="M496" s="22">
        <v>1214888.1000000001</v>
      </c>
      <c r="N496" s="31">
        <f t="shared" si="19"/>
        <v>1020914.3697478992</v>
      </c>
      <c r="O496" s="19"/>
      <c r="P496" s="19"/>
      <c r="Q496" s="19"/>
      <c r="R496" s="19"/>
      <c r="S496" s="19"/>
      <c r="T496" s="19"/>
    </row>
    <row r="497" spans="1:20">
      <c r="A497" s="18">
        <v>495</v>
      </c>
      <c r="B497" s="50">
        <v>36</v>
      </c>
      <c r="C497" s="76" t="s">
        <v>504</v>
      </c>
      <c r="D497" s="16"/>
      <c r="E497" s="15"/>
      <c r="F497" s="31">
        <v>7147.34</v>
      </c>
      <c r="G497" s="31">
        <v>5585.43</v>
      </c>
      <c r="H497" s="31">
        <v>15080.82</v>
      </c>
      <c r="I497" s="59">
        <v>14</v>
      </c>
      <c r="J497" s="59">
        <v>3</v>
      </c>
      <c r="K497" s="60">
        <v>2017</v>
      </c>
      <c r="L497" s="22" t="s">
        <v>838</v>
      </c>
      <c r="M497" s="22">
        <v>1988705.8</v>
      </c>
      <c r="N497" s="31">
        <f t="shared" si="19"/>
        <v>1671181.3445378153</v>
      </c>
      <c r="O497" s="19"/>
      <c r="P497" s="19"/>
      <c r="Q497" s="19"/>
      <c r="R497" s="19"/>
      <c r="S497" s="19"/>
      <c r="T497" s="19"/>
    </row>
    <row r="498" spans="1:20">
      <c r="A498" s="23">
        <v>496</v>
      </c>
      <c r="B498" s="50">
        <v>37</v>
      </c>
      <c r="C498" s="80" t="s">
        <v>505</v>
      </c>
      <c r="D498" s="16"/>
      <c r="E498" s="15"/>
      <c r="F498" s="31">
        <v>3340.92</v>
      </c>
      <c r="G498" s="31">
        <v>3671.75</v>
      </c>
      <c r="H498" s="31">
        <v>9913.73</v>
      </c>
      <c r="I498" s="59">
        <v>4</v>
      </c>
      <c r="J498" s="59">
        <v>9</v>
      </c>
      <c r="K498" s="60">
        <v>2017</v>
      </c>
      <c r="L498" s="22" t="s">
        <v>838</v>
      </c>
      <c r="M498" s="22">
        <v>808084.85</v>
      </c>
      <c r="N498" s="31">
        <f t="shared" si="19"/>
        <v>679062.89915966382</v>
      </c>
      <c r="O498" s="19"/>
      <c r="P498" s="19"/>
      <c r="Q498" s="19"/>
      <c r="R498" s="19"/>
      <c r="S498" s="19"/>
      <c r="T498" s="19"/>
    </row>
    <row r="499" spans="1:20">
      <c r="A499" s="18">
        <v>497</v>
      </c>
      <c r="B499" s="50">
        <v>38</v>
      </c>
      <c r="C499" s="75" t="s">
        <v>506</v>
      </c>
      <c r="D499" s="16"/>
      <c r="E499" s="15"/>
      <c r="F499" s="31">
        <v>4878.2</v>
      </c>
      <c r="G499" s="31">
        <v>4818.84</v>
      </c>
      <c r="H499" s="31">
        <v>13010.87</v>
      </c>
      <c r="I499" s="59">
        <v>28</v>
      </c>
      <c r="J499" s="59">
        <v>7</v>
      </c>
      <c r="K499" s="60">
        <v>2017</v>
      </c>
      <c r="L499" s="22" t="s">
        <v>838</v>
      </c>
      <c r="M499" s="22">
        <v>1615128</v>
      </c>
      <c r="N499" s="31">
        <f t="shared" si="19"/>
        <v>1357250.4201680673</v>
      </c>
      <c r="O499" s="19"/>
      <c r="P499" s="19"/>
      <c r="Q499" s="19"/>
      <c r="R499" s="19"/>
      <c r="S499" s="19"/>
      <c r="T499" s="19"/>
    </row>
    <row r="500" spans="1:20">
      <c r="A500" s="23">
        <v>498</v>
      </c>
      <c r="B500" s="50">
        <v>39</v>
      </c>
      <c r="C500" s="75" t="s">
        <v>507</v>
      </c>
      <c r="D500" s="16"/>
      <c r="E500" s="15"/>
      <c r="F500" s="31">
        <v>2983.14</v>
      </c>
      <c r="G500" s="31">
        <v>3033.14</v>
      </c>
      <c r="H500" s="31">
        <v>8341.14</v>
      </c>
      <c r="I500" s="59">
        <v>28</v>
      </c>
      <c r="J500" s="59">
        <v>7</v>
      </c>
      <c r="K500" s="60">
        <v>2017</v>
      </c>
      <c r="L500" s="22" t="s">
        <v>838</v>
      </c>
      <c r="M500" s="22">
        <v>957157.34</v>
      </c>
      <c r="N500" s="31">
        <f t="shared" si="19"/>
        <v>804333.89915966382</v>
      </c>
      <c r="O500" s="19"/>
      <c r="P500" s="19"/>
      <c r="Q500" s="19"/>
      <c r="R500" s="19"/>
      <c r="S500" s="19"/>
      <c r="T500" s="19"/>
    </row>
    <row r="501" spans="1:20">
      <c r="A501" s="18">
        <v>499</v>
      </c>
      <c r="B501" s="50">
        <v>40</v>
      </c>
      <c r="C501" s="75" t="s">
        <v>508</v>
      </c>
      <c r="D501" s="16"/>
      <c r="E501" s="15"/>
      <c r="F501" s="31">
        <v>2981.84</v>
      </c>
      <c r="G501" s="31">
        <v>3033.15</v>
      </c>
      <c r="H501" s="31">
        <v>8341.16</v>
      </c>
      <c r="I501" s="59">
        <v>27</v>
      </c>
      <c r="J501" s="59">
        <v>7</v>
      </c>
      <c r="K501" s="60">
        <v>2017</v>
      </c>
      <c r="L501" s="22" t="s">
        <v>838</v>
      </c>
      <c r="M501" s="22">
        <v>969334.98</v>
      </c>
      <c r="N501" s="31">
        <f t="shared" si="19"/>
        <v>814567.21008403366</v>
      </c>
      <c r="O501" s="19"/>
      <c r="P501" s="19"/>
      <c r="Q501" s="19"/>
      <c r="R501" s="19"/>
      <c r="S501" s="19"/>
      <c r="T501" s="19"/>
    </row>
    <row r="502" spans="1:20">
      <c r="A502" s="23">
        <v>500</v>
      </c>
      <c r="B502" s="50">
        <v>41</v>
      </c>
      <c r="C502" s="75" t="s">
        <v>509</v>
      </c>
      <c r="D502" s="16"/>
      <c r="E502" s="15"/>
      <c r="F502" s="31">
        <v>10085.83</v>
      </c>
      <c r="G502" s="31">
        <v>9909.19</v>
      </c>
      <c r="H502" s="31">
        <v>26754.81</v>
      </c>
      <c r="I502" s="59">
        <v>28</v>
      </c>
      <c r="J502" s="59">
        <v>7</v>
      </c>
      <c r="K502" s="60">
        <v>2017</v>
      </c>
      <c r="L502" s="22" t="s">
        <v>838</v>
      </c>
      <c r="M502" s="22">
        <v>3199676.97</v>
      </c>
      <c r="N502" s="31">
        <f t="shared" si="19"/>
        <v>2688804.1764705884</v>
      </c>
      <c r="O502" s="19"/>
      <c r="P502" s="19"/>
      <c r="Q502" s="19"/>
      <c r="R502" s="19"/>
      <c r="S502" s="19"/>
      <c r="T502" s="19"/>
    </row>
    <row r="503" spans="1:20">
      <c r="A503" s="18">
        <v>501</v>
      </c>
      <c r="B503" s="50">
        <v>42</v>
      </c>
      <c r="C503" s="75" t="s">
        <v>510</v>
      </c>
      <c r="D503" s="16"/>
      <c r="E503" s="15"/>
      <c r="F503" s="31">
        <v>2943.81</v>
      </c>
      <c r="G503" s="31">
        <v>3033.15</v>
      </c>
      <c r="H503" s="31">
        <v>8341.16</v>
      </c>
      <c r="I503" s="59">
        <v>27</v>
      </c>
      <c r="J503" s="59">
        <v>7</v>
      </c>
      <c r="K503" s="60">
        <v>2017</v>
      </c>
      <c r="L503" s="22" t="s">
        <v>838</v>
      </c>
      <c r="M503" s="22">
        <v>950204.31</v>
      </c>
      <c r="N503" s="31">
        <f t="shared" si="19"/>
        <v>798491.01680672274</v>
      </c>
      <c r="O503" s="19"/>
      <c r="P503" s="19"/>
      <c r="Q503" s="19"/>
      <c r="R503" s="19"/>
      <c r="S503" s="19"/>
      <c r="T503" s="19"/>
    </row>
    <row r="504" spans="1:20">
      <c r="A504" s="23">
        <v>502</v>
      </c>
      <c r="B504" s="50">
        <v>43</v>
      </c>
      <c r="C504" s="75" t="s">
        <v>511</v>
      </c>
      <c r="D504" s="16"/>
      <c r="E504" s="15"/>
      <c r="F504" s="31">
        <v>2983.14</v>
      </c>
      <c r="G504" s="31">
        <v>3033.14</v>
      </c>
      <c r="H504" s="31">
        <v>8341.14</v>
      </c>
      <c r="I504" s="59">
        <v>27</v>
      </c>
      <c r="J504" s="59">
        <v>7</v>
      </c>
      <c r="K504" s="60">
        <v>2017</v>
      </c>
      <c r="L504" s="22" t="s">
        <v>838</v>
      </c>
      <c r="M504" s="22">
        <v>1017116.06</v>
      </c>
      <c r="N504" s="31">
        <f t="shared" si="19"/>
        <v>854719.37815126055</v>
      </c>
      <c r="O504" s="19"/>
      <c r="P504" s="19"/>
      <c r="Q504" s="19"/>
      <c r="R504" s="19"/>
      <c r="S504" s="19"/>
      <c r="T504" s="19"/>
    </row>
    <row r="505" spans="1:20">
      <c r="A505" s="18">
        <v>503</v>
      </c>
      <c r="B505" s="50">
        <v>44</v>
      </c>
      <c r="C505" s="75" t="s">
        <v>512</v>
      </c>
      <c r="D505" s="16"/>
      <c r="E505" s="15"/>
      <c r="F505" s="31">
        <v>1873.77</v>
      </c>
      <c r="G505" s="31">
        <v>1401.58</v>
      </c>
      <c r="H505" s="31">
        <v>3854.35</v>
      </c>
      <c r="I505" s="59">
        <v>8</v>
      </c>
      <c r="J505" s="59">
        <v>12</v>
      </c>
      <c r="K505" s="60">
        <v>2017</v>
      </c>
      <c r="L505" s="22" t="s">
        <v>838</v>
      </c>
      <c r="M505" s="22">
        <v>371126.84</v>
      </c>
      <c r="N505" s="31">
        <f t="shared" si="19"/>
        <v>311871.29411764711</v>
      </c>
      <c r="O505" s="19"/>
      <c r="P505" s="19"/>
      <c r="Q505" s="19"/>
      <c r="R505" s="19"/>
      <c r="S505" s="19"/>
      <c r="T505" s="19"/>
    </row>
    <row r="506" spans="1:20">
      <c r="A506" s="23">
        <v>504</v>
      </c>
      <c r="B506" s="50">
        <v>45</v>
      </c>
      <c r="C506" s="80" t="s">
        <v>513</v>
      </c>
      <c r="D506" s="16"/>
      <c r="E506" s="15"/>
      <c r="F506" s="31">
        <v>4290.5600000000004</v>
      </c>
      <c r="G506" s="31">
        <v>3423.86</v>
      </c>
      <c r="H506" s="31">
        <v>9244.42</v>
      </c>
      <c r="I506" s="59">
        <v>20</v>
      </c>
      <c r="J506" s="59">
        <v>6</v>
      </c>
      <c r="K506" s="60">
        <v>2017</v>
      </c>
      <c r="L506" s="22" t="s">
        <v>838</v>
      </c>
      <c r="M506" s="22">
        <v>1201206.6200000001</v>
      </c>
      <c r="N506" s="31">
        <f t="shared" si="19"/>
        <v>1009417.3277310926</v>
      </c>
      <c r="O506" s="19"/>
      <c r="P506" s="19"/>
      <c r="Q506" s="19"/>
      <c r="R506" s="19"/>
      <c r="S506" s="19"/>
      <c r="T506" s="19"/>
    </row>
    <row r="507" spans="1:20">
      <c r="A507" s="18">
        <v>505</v>
      </c>
      <c r="B507" s="50">
        <v>46</v>
      </c>
      <c r="C507" s="81" t="s">
        <v>514</v>
      </c>
      <c r="D507" s="16"/>
      <c r="E507" s="15"/>
      <c r="F507" s="31">
        <v>3277.93</v>
      </c>
      <c r="G507" s="31">
        <v>2892.76</v>
      </c>
      <c r="H507" s="31">
        <v>7955.09</v>
      </c>
      <c r="I507" s="59">
        <v>28</v>
      </c>
      <c r="J507" s="59">
        <v>7</v>
      </c>
      <c r="K507" s="60">
        <v>2017</v>
      </c>
      <c r="L507" s="22" t="s">
        <v>838</v>
      </c>
      <c r="M507" s="22">
        <v>1135474.07</v>
      </c>
      <c r="N507" s="31">
        <f t="shared" si="19"/>
        <v>954179.89075630263</v>
      </c>
      <c r="O507" s="19"/>
      <c r="P507" s="19"/>
      <c r="Q507" s="19"/>
      <c r="R507" s="19"/>
      <c r="S507" s="19"/>
      <c r="T507" s="19"/>
    </row>
    <row r="508" spans="1:20">
      <c r="A508" s="23">
        <v>506</v>
      </c>
      <c r="B508" s="50">
        <v>47</v>
      </c>
      <c r="C508" s="79" t="s">
        <v>515</v>
      </c>
      <c r="D508" s="16"/>
      <c r="E508" s="15"/>
      <c r="F508" s="31">
        <v>7257.11</v>
      </c>
      <c r="G508" s="31">
        <v>7507.38</v>
      </c>
      <c r="H508" s="31">
        <v>20120.189999999999</v>
      </c>
      <c r="I508" s="59">
        <v>26</v>
      </c>
      <c r="J508" s="59">
        <v>7</v>
      </c>
      <c r="K508" s="60">
        <v>2017</v>
      </c>
      <c r="L508" s="22" t="s">
        <v>838</v>
      </c>
      <c r="M508" s="22">
        <v>2068437.01</v>
      </c>
      <c r="N508" s="31">
        <f t="shared" si="19"/>
        <v>1738182.3613445379</v>
      </c>
      <c r="O508" s="19"/>
      <c r="P508" s="19"/>
      <c r="Q508" s="19"/>
      <c r="R508" s="19"/>
      <c r="S508" s="19"/>
      <c r="T508" s="19"/>
    </row>
    <row r="509" spans="1:20">
      <c r="A509" s="18">
        <v>507</v>
      </c>
      <c r="B509" s="50">
        <v>48</v>
      </c>
      <c r="C509" s="87" t="s">
        <v>516</v>
      </c>
      <c r="D509" s="16"/>
      <c r="E509" s="15"/>
      <c r="F509" s="31">
        <v>6623</v>
      </c>
      <c r="G509" s="31">
        <v>7346.85</v>
      </c>
      <c r="H509" s="31">
        <v>19836.5</v>
      </c>
      <c r="I509" s="59">
        <v>7</v>
      </c>
      <c r="J509" s="59">
        <v>8</v>
      </c>
      <c r="K509" s="60">
        <v>2017</v>
      </c>
      <c r="L509" s="22" t="s">
        <v>838</v>
      </c>
      <c r="M509" s="22">
        <v>1948876.68</v>
      </c>
      <c r="N509" s="31">
        <f t="shared" si="19"/>
        <v>1637711.4957983193</v>
      </c>
      <c r="O509" s="19"/>
      <c r="P509" s="19"/>
      <c r="Q509" s="19"/>
      <c r="R509" s="19"/>
      <c r="S509" s="19"/>
      <c r="T509" s="19"/>
    </row>
    <row r="510" spans="1:20">
      <c r="A510" s="23">
        <v>508</v>
      </c>
      <c r="B510" s="50">
        <v>49</v>
      </c>
      <c r="C510" s="87" t="s">
        <v>517</v>
      </c>
      <c r="D510" s="16"/>
      <c r="E510" s="15"/>
      <c r="F510" s="31">
        <v>1601.8</v>
      </c>
      <c r="G510" s="31">
        <v>1361.6</v>
      </c>
      <c r="H510" s="31">
        <v>3472.08</v>
      </c>
      <c r="I510" s="59">
        <v>28</v>
      </c>
      <c r="J510" s="59">
        <v>8</v>
      </c>
      <c r="K510" s="60">
        <v>2017</v>
      </c>
      <c r="L510" s="22" t="s">
        <v>838</v>
      </c>
      <c r="M510" s="22">
        <v>438650.08</v>
      </c>
      <c r="N510" s="31">
        <f t="shared" si="19"/>
        <v>368613.51260504202</v>
      </c>
      <c r="O510" s="19"/>
      <c r="P510" s="19"/>
      <c r="Q510" s="19"/>
      <c r="R510" s="19"/>
      <c r="S510" s="19"/>
      <c r="T510" s="19"/>
    </row>
    <row r="511" spans="1:20">
      <c r="A511" s="18">
        <v>509</v>
      </c>
      <c r="B511" s="50">
        <v>50</v>
      </c>
      <c r="C511" s="87" t="s">
        <v>518</v>
      </c>
      <c r="D511" s="16"/>
      <c r="E511" s="15"/>
      <c r="F511" s="31">
        <v>3296.33</v>
      </c>
      <c r="G511" s="31">
        <v>2474.2600000000002</v>
      </c>
      <c r="H511" s="31">
        <v>6804.22</v>
      </c>
      <c r="I511" s="59">
        <v>4</v>
      </c>
      <c r="J511" s="59">
        <v>9</v>
      </c>
      <c r="K511" s="60">
        <v>2017</v>
      </c>
      <c r="L511" s="22" t="s">
        <v>838</v>
      </c>
      <c r="M511" s="22">
        <v>1107647.07</v>
      </c>
      <c r="N511" s="31">
        <f t="shared" si="19"/>
        <v>930795.85714285728</v>
      </c>
      <c r="O511" s="19"/>
      <c r="P511" s="19"/>
      <c r="Q511" s="19"/>
      <c r="R511" s="19"/>
      <c r="S511" s="19"/>
      <c r="T511" s="19"/>
    </row>
    <row r="512" spans="1:20">
      <c r="A512" s="23">
        <v>510</v>
      </c>
      <c r="B512" s="50">
        <v>51</v>
      </c>
      <c r="C512" s="74" t="s">
        <v>519</v>
      </c>
      <c r="D512" s="16"/>
      <c r="E512" s="15"/>
      <c r="F512" s="31">
        <v>2619.14</v>
      </c>
      <c r="G512" s="31">
        <v>2935.59</v>
      </c>
      <c r="H512" s="31">
        <v>7338.97</v>
      </c>
      <c r="I512" s="59">
        <v>3</v>
      </c>
      <c r="J512" s="59">
        <v>11</v>
      </c>
      <c r="K512" s="60">
        <v>2017</v>
      </c>
      <c r="L512" s="22" t="s">
        <v>838</v>
      </c>
      <c r="M512" s="22">
        <v>1005634.29</v>
      </c>
      <c r="N512" s="31">
        <f t="shared" si="19"/>
        <v>845070.83193277323</v>
      </c>
      <c r="O512" s="19"/>
      <c r="P512" s="19"/>
      <c r="Q512" s="19"/>
      <c r="R512" s="19"/>
      <c r="S512" s="19"/>
      <c r="T512" s="19"/>
    </row>
    <row r="513" spans="1:20">
      <c r="A513" s="18">
        <v>511</v>
      </c>
      <c r="B513" s="50">
        <v>52</v>
      </c>
      <c r="C513" s="74" t="s">
        <v>520</v>
      </c>
      <c r="D513" s="16"/>
      <c r="E513" s="15"/>
      <c r="F513" s="31">
        <v>24986.880000000001</v>
      </c>
      <c r="G513" s="31">
        <v>19052</v>
      </c>
      <c r="H513" s="31">
        <v>52583.519999999997</v>
      </c>
      <c r="I513" s="59">
        <v>3</v>
      </c>
      <c r="J513" s="59">
        <v>11</v>
      </c>
      <c r="K513" s="60">
        <v>2017</v>
      </c>
      <c r="L513" s="22" t="s">
        <v>838</v>
      </c>
      <c r="M513" s="22">
        <v>6105735.0899999999</v>
      </c>
      <c r="N513" s="31">
        <f t="shared" si="19"/>
        <v>5130869.823529412</v>
      </c>
      <c r="O513" s="19"/>
      <c r="P513" s="19"/>
      <c r="Q513" s="19"/>
      <c r="R513" s="19"/>
      <c r="S513" s="19"/>
      <c r="T513" s="19"/>
    </row>
    <row r="514" spans="1:20">
      <c r="A514" s="23">
        <v>512</v>
      </c>
      <c r="B514" s="50">
        <v>53</v>
      </c>
      <c r="C514" s="74" t="s">
        <v>521</v>
      </c>
      <c r="D514" s="16"/>
      <c r="E514" s="15"/>
      <c r="F514" s="31">
        <v>5042.75</v>
      </c>
      <c r="G514" s="31">
        <v>6167.16</v>
      </c>
      <c r="H514" s="31">
        <v>16875.43</v>
      </c>
      <c r="I514" s="59">
        <v>3</v>
      </c>
      <c r="J514" s="59">
        <v>11</v>
      </c>
      <c r="K514" s="60">
        <v>2017</v>
      </c>
      <c r="L514" s="22" t="s">
        <v>838</v>
      </c>
      <c r="M514" s="22">
        <v>2010541.5</v>
      </c>
      <c r="N514" s="31">
        <f t="shared" si="19"/>
        <v>1689530.6722689075</v>
      </c>
      <c r="O514" s="19"/>
      <c r="P514" s="19"/>
      <c r="Q514" s="19"/>
      <c r="R514" s="19"/>
      <c r="S514" s="19"/>
      <c r="T514" s="19"/>
    </row>
    <row r="515" spans="1:20">
      <c r="A515" s="18">
        <v>513</v>
      </c>
      <c r="B515" s="50">
        <v>54</v>
      </c>
      <c r="C515" s="74" t="s">
        <v>522</v>
      </c>
      <c r="D515" s="16"/>
      <c r="E515" s="15"/>
      <c r="F515" s="31">
        <v>8839.5300000000007</v>
      </c>
      <c r="G515" s="31">
        <v>6995.49</v>
      </c>
      <c r="H515" s="31">
        <v>19237.599999999999</v>
      </c>
      <c r="I515" s="59">
        <v>3</v>
      </c>
      <c r="J515" s="59">
        <v>11</v>
      </c>
      <c r="K515" s="60">
        <v>2017</v>
      </c>
      <c r="L515" s="22" t="s">
        <v>838</v>
      </c>
      <c r="M515" s="22">
        <v>3014214.93</v>
      </c>
      <c r="N515" s="31">
        <f t="shared" si="19"/>
        <v>2532953.7226890759</v>
      </c>
      <c r="O515" s="19"/>
      <c r="P515" s="19"/>
      <c r="Q515" s="19"/>
      <c r="R515" s="19"/>
      <c r="S515" s="19"/>
      <c r="T515" s="19"/>
    </row>
    <row r="516" spans="1:20" ht="31.2">
      <c r="A516" s="23">
        <v>514</v>
      </c>
      <c r="B516" s="50">
        <v>55</v>
      </c>
      <c r="C516" s="78" t="s">
        <v>523</v>
      </c>
      <c r="D516" s="16"/>
      <c r="E516" s="15"/>
      <c r="F516" s="31">
        <v>8925.69</v>
      </c>
      <c r="G516" s="31">
        <v>7027.64</v>
      </c>
      <c r="H516" s="31">
        <v>19326.009999999998</v>
      </c>
      <c r="I516" s="59">
        <v>3</v>
      </c>
      <c r="J516" s="59">
        <v>11</v>
      </c>
      <c r="K516" s="60">
        <v>2017</v>
      </c>
      <c r="L516" s="22" t="s">
        <v>838</v>
      </c>
      <c r="M516" s="22">
        <v>2547796.5299999998</v>
      </c>
      <c r="N516" s="31">
        <f t="shared" si="19"/>
        <v>2141005.4873949578</v>
      </c>
      <c r="O516" s="19"/>
      <c r="P516" s="19"/>
      <c r="Q516" s="19"/>
      <c r="R516" s="19"/>
      <c r="S516" s="19"/>
      <c r="T516" s="19"/>
    </row>
    <row r="517" spans="1:20">
      <c r="A517" s="18">
        <v>515</v>
      </c>
      <c r="B517" s="50">
        <v>1</v>
      </c>
      <c r="C517" s="88" t="s">
        <v>525</v>
      </c>
      <c r="D517" s="20"/>
      <c r="E517" s="21"/>
      <c r="F517" s="45">
        <v>12244.25</v>
      </c>
      <c r="G517" s="45">
        <v>9610.39</v>
      </c>
      <c r="H517" s="45">
        <v>26428.57</v>
      </c>
      <c r="I517" s="62">
        <v>28</v>
      </c>
      <c r="J517" s="62">
        <v>8</v>
      </c>
      <c r="K517" s="63">
        <v>2017</v>
      </c>
      <c r="L517" s="45" t="s">
        <v>704</v>
      </c>
      <c r="M517" s="45">
        <v>3818706.1</v>
      </c>
      <c r="N517" s="45">
        <f t="shared" si="19"/>
        <v>3208996.7226890759</v>
      </c>
    </row>
    <row r="518" spans="1:20">
      <c r="A518" s="23">
        <v>516</v>
      </c>
      <c r="B518" s="50">
        <v>2</v>
      </c>
      <c r="C518" s="87" t="s">
        <v>526</v>
      </c>
      <c r="D518" s="16"/>
      <c r="E518" s="15"/>
      <c r="F518" s="31">
        <v>2394.2199999999998</v>
      </c>
      <c r="G518" s="31">
        <v>2316</v>
      </c>
      <c r="H518" s="31">
        <v>6253.2</v>
      </c>
      <c r="I518" s="59">
        <v>21</v>
      </c>
      <c r="J518" s="59">
        <v>7</v>
      </c>
      <c r="K518" s="60">
        <v>2017</v>
      </c>
      <c r="L518" s="31" t="s">
        <v>704</v>
      </c>
      <c r="M518" s="31">
        <v>794477.58</v>
      </c>
      <c r="N518" s="31">
        <f t="shared" si="19"/>
        <v>667628.21848739497</v>
      </c>
    </row>
    <row r="519" spans="1:20">
      <c r="A519" s="18">
        <v>517</v>
      </c>
      <c r="B519" s="50">
        <v>3</v>
      </c>
      <c r="C519" s="87" t="s">
        <v>527</v>
      </c>
      <c r="D519" s="16"/>
      <c r="E519" s="15"/>
      <c r="F519" s="31">
        <v>2401.75</v>
      </c>
      <c r="G519" s="31">
        <v>2309.5</v>
      </c>
      <c r="H519" s="31">
        <v>6235.65</v>
      </c>
      <c r="I519" s="59">
        <v>21</v>
      </c>
      <c r="J519" s="59">
        <v>7</v>
      </c>
      <c r="K519" s="60">
        <v>2017</v>
      </c>
      <c r="L519" s="31" t="s">
        <v>704</v>
      </c>
      <c r="M519" s="31">
        <v>763109.22</v>
      </c>
      <c r="N519" s="31">
        <f t="shared" si="19"/>
        <v>641268.25210084033</v>
      </c>
    </row>
    <row r="520" spans="1:20">
      <c r="A520" s="23">
        <v>518</v>
      </c>
      <c r="B520" s="50">
        <v>4</v>
      </c>
      <c r="C520" s="87" t="s">
        <v>528</v>
      </c>
      <c r="D520" s="16"/>
      <c r="E520" s="15"/>
      <c r="F520" s="31">
        <v>3803.85</v>
      </c>
      <c r="G520" s="31">
        <v>3657.15</v>
      </c>
      <c r="H520" s="31">
        <v>9874.31</v>
      </c>
      <c r="I520" s="59">
        <v>21</v>
      </c>
      <c r="J520" s="59">
        <v>7</v>
      </c>
      <c r="K520" s="60">
        <v>2017</v>
      </c>
      <c r="L520" s="31" t="s">
        <v>704</v>
      </c>
      <c r="M520" s="31">
        <v>924037.23</v>
      </c>
      <c r="N520" s="31">
        <f t="shared" si="19"/>
        <v>776501.87394957989</v>
      </c>
    </row>
    <row r="521" spans="1:20">
      <c r="A521" s="18">
        <v>519</v>
      </c>
      <c r="B521" s="50">
        <v>5</v>
      </c>
      <c r="C521" s="87" t="s">
        <v>529</v>
      </c>
      <c r="D521" s="16"/>
      <c r="E521" s="15"/>
      <c r="F521" s="31">
        <v>3573.92</v>
      </c>
      <c r="G521" s="31">
        <v>3546.06</v>
      </c>
      <c r="H521" s="31">
        <v>9574.36</v>
      </c>
      <c r="I521" s="59">
        <v>21</v>
      </c>
      <c r="J521" s="59">
        <v>7</v>
      </c>
      <c r="K521" s="60">
        <v>2017</v>
      </c>
      <c r="L521" s="31" t="s">
        <v>704</v>
      </c>
      <c r="M521" s="31">
        <v>909109.7</v>
      </c>
      <c r="N521" s="31">
        <f t="shared" si="19"/>
        <v>763957.73109243694</v>
      </c>
    </row>
    <row r="522" spans="1:20">
      <c r="A522" s="23">
        <v>520</v>
      </c>
      <c r="B522" s="50">
        <v>6</v>
      </c>
      <c r="C522" s="87" t="s">
        <v>530</v>
      </c>
      <c r="D522" s="16"/>
      <c r="E522" s="15"/>
      <c r="F522" s="31">
        <v>3458.72</v>
      </c>
      <c r="G522" s="31">
        <v>3868.68</v>
      </c>
      <c r="H522" s="31">
        <v>10445.44</v>
      </c>
      <c r="I522" s="59">
        <v>21</v>
      </c>
      <c r="J522" s="59">
        <v>7</v>
      </c>
      <c r="K522" s="60">
        <v>2017</v>
      </c>
      <c r="L522" s="31" t="s">
        <v>704</v>
      </c>
      <c r="M522" s="31">
        <v>948840.45</v>
      </c>
      <c r="N522" s="31">
        <f t="shared" si="19"/>
        <v>797344.91596638656</v>
      </c>
    </row>
    <row r="523" spans="1:20">
      <c r="A523" s="18">
        <v>521</v>
      </c>
      <c r="B523" s="50">
        <v>7</v>
      </c>
      <c r="C523" s="87" t="s">
        <v>531</v>
      </c>
      <c r="D523" s="16"/>
      <c r="E523" s="15"/>
      <c r="F523" s="31">
        <v>3416.02</v>
      </c>
      <c r="G523" s="31">
        <v>3671.56</v>
      </c>
      <c r="H523" s="31">
        <v>9913.2099999999991</v>
      </c>
      <c r="I523" s="59">
        <v>21</v>
      </c>
      <c r="J523" s="59">
        <v>7</v>
      </c>
      <c r="K523" s="60">
        <v>2017</v>
      </c>
      <c r="L523" s="31" t="s">
        <v>704</v>
      </c>
      <c r="M523" s="31">
        <v>889535.53</v>
      </c>
      <c r="N523" s="31">
        <f t="shared" si="19"/>
        <v>747508.84873949585</v>
      </c>
    </row>
    <row r="524" spans="1:20">
      <c r="A524" s="23">
        <v>522</v>
      </c>
      <c r="B524" s="50">
        <v>8</v>
      </c>
      <c r="C524" s="87" t="s">
        <v>532</v>
      </c>
      <c r="D524" s="16"/>
      <c r="E524" s="15"/>
      <c r="F524" s="31">
        <v>2564.5500000000002</v>
      </c>
      <c r="G524" s="31">
        <v>2419.6799999999998</v>
      </c>
      <c r="H524" s="31">
        <v>6654.12</v>
      </c>
      <c r="I524" s="59">
        <v>24</v>
      </c>
      <c r="J524" s="59">
        <v>7</v>
      </c>
      <c r="K524" s="60">
        <v>2017</v>
      </c>
      <c r="L524" s="31" t="s">
        <v>704</v>
      </c>
      <c r="M524" s="31">
        <v>724594.22</v>
      </c>
      <c r="N524" s="31">
        <f t="shared" si="19"/>
        <v>608902.70588235289</v>
      </c>
    </row>
    <row r="525" spans="1:20">
      <c r="A525" s="18">
        <v>523</v>
      </c>
      <c r="B525" s="50">
        <v>9</v>
      </c>
      <c r="C525" s="87" t="s">
        <v>533</v>
      </c>
      <c r="D525" s="16"/>
      <c r="E525" s="15"/>
      <c r="F525" s="31">
        <v>3855.5</v>
      </c>
      <c r="G525" s="31">
        <v>3792.95</v>
      </c>
      <c r="H525" s="31">
        <v>10240.969999999999</v>
      </c>
      <c r="I525" s="59">
        <v>24</v>
      </c>
      <c r="J525" s="59">
        <v>7</v>
      </c>
      <c r="K525" s="60">
        <v>2017</v>
      </c>
      <c r="L525" s="31" t="s">
        <v>704</v>
      </c>
      <c r="M525" s="31">
        <v>874170.71</v>
      </c>
      <c r="N525" s="31">
        <f t="shared" si="19"/>
        <v>734597.23529411759</v>
      </c>
    </row>
    <row r="526" spans="1:20">
      <c r="A526" s="23">
        <v>524</v>
      </c>
      <c r="B526" s="50">
        <v>10</v>
      </c>
      <c r="C526" s="87" t="s">
        <v>534</v>
      </c>
      <c r="D526" s="16"/>
      <c r="E526" s="15"/>
      <c r="F526" s="31">
        <v>2443.94</v>
      </c>
      <c r="G526" s="31">
        <v>2414.54</v>
      </c>
      <c r="H526" s="31">
        <v>6639.99</v>
      </c>
      <c r="I526" s="59">
        <v>18</v>
      </c>
      <c r="J526" s="59">
        <v>7</v>
      </c>
      <c r="K526" s="60">
        <v>2017</v>
      </c>
      <c r="L526" s="31" t="s">
        <v>704</v>
      </c>
      <c r="M526" s="31">
        <v>708973.83</v>
      </c>
      <c r="N526" s="31">
        <f t="shared" si="19"/>
        <v>595776.32773109246</v>
      </c>
    </row>
    <row r="527" spans="1:20">
      <c r="A527" s="18">
        <v>525</v>
      </c>
      <c r="B527" s="50">
        <v>11</v>
      </c>
      <c r="C527" s="87" t="s">
        <v>535</v>
      </c>
      <c r="D527" s="16"/>
      <c r="E527" s="15"/>
      <c r="F527" s="31">
        <v>6693.16</v>
      </c>
      <c r="G527" s="31">
        <v>7217.23</v>
      </c>
      <c r="H527" s="31">
        <v>19486.52</v>
      </c>
      <c r="I527" s="59">
        <v>18</v>
      </c>
      <c r="J527" s="59">
        <v>7</v>
      </c>
      <c r="K527" s="60">
        <v>2017</v>
      </c>
      <c r="L527" s="31" t="s">
        <v>704</v>
      </c>
      <c r="M527" s="31">
        <v>1777642.87</v>
      </c>
      <c r="N527" s="31">
        <f t="shared" si="19"/>
        <v>1493817.5378151261</v>
      </c>
    </row>
    <row r="528" spans="1:20">
      <c r="A528" s="23">
        <v>526</v>
      </c>
      <c r="B528" s="50">
        <v>12</v>
      </c>
      <c r="C528" s="87" t="s">
        <v>536</v>
      </c>
      <c r="D528" s="16"/>
      <c r="E528" s="15"/>
      <c r="F528" s="31">
        <v>4036.74</v>
      </c>
      <c r="G528" s="31">
        <v>3970.92</v>
      </c>
      <c r="H528" s="31">
        <v>10721.48</v>
      </c>
      <c r="I528" s="59">
        <v>18</v>
      </c>
      <c r="J528" s="59">
        <v>7</v>
      </c>
      <c r="K528" s="60">
        <v>2017</v>
      </c>
      <c r="L528" s="31" t="s">
        <v>704</v>
      </c>
      <c r="M528" s="31">
        <v>1000917.7</v>
      </c>
      <c r="N528" s="31">
        <f t="shared" si="19"/>
        <v>841107.31092436973</v>
      </c>
    </row>
    <row r="529" spans="1:14">
      <c r="A529" s="18">
        <v>527</v>
      </c>
      <c r="B529" s="50">
        <v>13</v>
      </c>
      <c r="C529" s="74" t="s">
        <v>699</v>
      </c>
      <c r="D529" s="16"/>
      <c r="E529" s="15"/>
      <c r="F529" s="31">
        <v>4297.2299999999996</v>
      </c>
      <c r="G529" s="31">
        <v>4859.37</v>
      </c>
      <c r="H529" s="31">
        <v>13363.27</v>
      </c>
      <c r="I529" s="59">
        <v>24</v>
      </c>
      <c r="J529" s="59">
        <v>7</v>
      </c>
      <c r="K529" s="60">
        <v>2017</v>
      </c>
      <c r="L529" s="31" t="s">
        <v>704</v>
      </c>
      <c r="M529" s="31">
        <v>1100301.6499999999</v>
      </c>
      <c r="N529" s="31">
        <f t="shared" si="19"/>
        <v>924623.23529411759</v>
      </c>
    </row>
    <row r="530" spans="1:14">
      <c r="A530" s="23">
        <v>528</v>
      </c>
      <c r="B530" s="50">
        <v>14</v>
      </c>
      <c r="C530" s="87" t="s">
        <v>537</v>
      </c>
      <c r="D530" s="16"/>
      <c r="E530" s="15"/>
      <c r="F530" s="31">
        <v>8774.14</v>
      </c>
      <c r="G530" s="31">
        <v>8486.24</v>
      </c>
      <c r="H530" s="31">
        <v>23337.16</v>
      </c>
      <c r="I530" s="59">
        <v>28</v>
      </c>
      <c r="J530" s="59">
        <v>8</v>
      </c>
      <c r="K530" s="60">
        <v>2017</v>
      </c>
      <c r="L530" s="31" t="s">
        <v>704</v>
      </c>
      <c r="M530" s="31">
        <v>3895165.54</v>
      </c>
      <c r="N530" s="31">
        <f t="shared" si="19"/>
        <v>3273248.3529411769</v>
      </c>
    </row>
    <row r="531" spans="1:14">
      <c r="A531" s="18">
        <v>529</v>
      </c>
      <c r="B531" s="50">
        <v>15</v>
      </c>
      <c r="C531" s="87" t="s">
        <v>538</v>
      </c>
      <c r="D531" s="16"/>
      <c r="E531" s="15"/>
      <c r="F531" s="31">
        <v>2650.81</v>
      </c>
      <c r="G531" s="31">
        <v>2749.06</v>
      </c>
      <c r="H531" s="31">
        <v>7559.92</v>
      </c>
      <c r="I531" s="59">
        <v>24</v>
      </c>
      <c r="J531" s="59">
        <v>7</v>
      </c>
      <c r="K531" s="60">
        <v>2017</v>
      </c>
      <c r="L531" s="31" t="s">
        <v>704</v>
      </c>
      <c r="M531" s="31">
        <v>1733414.37</v>
      </c>
      <c r="N531" s="31">
        <f t="shared" si="19"/>
        <v>1456650.7310924372</v>
      </c>
    </row>
    <row r="532" spans="1:14">
      <c r="A532" s="23">
        <v>530</v>
      </c>
      <c r="B532" s="50">
        <v>16</v>
      </c>
      <c r="C532" s="87" t="s">
        <v>539</v>
      </c>
      <c r="D532" s="16"/>
      <c r="E532" s="15"/>
      <c r="F532" s="31">
        <v>2929.83</v>
      </c>
      <c r="G532" s="31">
        <v>2669.93</v>
      </c>
      <c r="H532" s="31">
        <v>7342.31</v>
      </c>
      <c r="I532" s="59">
        <v>24</v>
      </c>
      <c r="J532" s="59">
        <v>7</v>
      </c>
      <c r="K532" s="60">
        <v>2017</v>
      </c>
      <c r="L532" s="31" t="s">
        <v>704</v>
      </c>
      <c r="M532" s="31">
        <v>857155.49</v>
      </c>
      <c r="N532" s="31">
        <f t="shared" si="19"/>
        <v>720298.73109243705</v>
      </c>
    </row>
    <row r="533" spans="1:14">
      <c r="A533" s="18">
        <v>531</v>
      </c>
      <c r="B533" s="50">
        <v>17</v>
      </c>
      <c r="C533" s="80" t="s">
        <v>540</v>
      </c>
      <c r="D533" s="16"/>
      <c r="E533" s="15"/>
      <c r="F533" s="31">
        <v>2778.34</v>
      </c>
      <c r="G533" s="31">
        <v>2686.33</v>
      </c>
      <c r="H533" s="31">
        <v>7387.41</v>
      </c>
      <c r="I533" s="59">
        <v>24</v>
      </c>
      <c r="J533" s="59">
        <v>7</v>
      </c>
      <c r="K533" s="60">
        <v>2017</v>
      </c>
      <c r="L533" s="31" t="s">
        <v>704</v>
      </c>
      <c r="M533" s="31">
        <v>780031.9</v>
      </c>
      <c r="N533" s="31">
        <f t="shared" si="19"/>
        <v>655488.99159663869</v>
      </c>
    </row>
    <row r="534" spans="1:14">
      <c r="A534" s="23">
        <v>532</v>
      </c>
      <c r="B534" s="50">
        <v>18</v>
      </c>
      <c r="C534" s="80" t="s">
        <v>541</v>
      </c>
      <c r="D534" s="16"/>
      <c r="E534" s="15"/>
      <c r="F534" s="31">
        <v>4128.49</v>
      </c>
      <c r="G534" s="31">
        <v>3916.5</v>
      </c>
      <c r="H534" s="31">
        <v>10573.61</v>
      </c>
      <c r="I534" s="59">
        <v>25</v>
      </c>
      <c r="J534" s="59">
        <v>7</v>
      </c>
      <c r="K534" s="60">
        <v>2017</v>
      </c>
      <c r="L534" s="31" t="s">
        <v>704</v>
      </c>
      <c r="M534" s="31">
        <v>856644.19</v>
      </c>
      <c r="N534" s="31">
        <f t="shared" si="19"/>
        <v>719869.06722689071</v>
      </c>
    </row>
    <row r="535" spans="1:14">
      <c r="A535" s="18">
        <v>533</v>
      </c>
      <c r="B535" s="50">
        <v>19</v>
      </c>
      <c r="C535" s="80" t="s">
        <v>542</v>
      </c>
      <c r="D535" s="16"/>
      <c r="E535" s="15"/>
      <c r="F535" s="31">
        <v>9126.68</v>
      </c>
      <c r="G535" s="31">
        <v>9574.93</v>
      </c>
      <c r="H535" s="31">
        <v>26426.81</v>
      </c>
      <c r="I535" s="59">
        <v>25</v>
      </c>
      <c r="J535" s="59">
        <v>7</v>
      </c>
      <c r="K535" s="60">
        <v>2017</v>
      </c>
      <c r="L535" s="31" t="s">
        <v>704</v>
      </c>
      <c r="M535" s="31">
        <v>3176029.99</v>
      </c>
      <c r="N535" s="31">
        <f t="shared" si="19"/>
        <v>2668932.7647058829</v>
      </c>
    </row>
    <row r="536" spans="1:14">
      <c r="A536" s="23">
        <v>534</v>
      </c>
      <c r="B536" s="50">
        <v>20</v>
      </c>
      <c r="C536" s="87" t="s">
        <v>543</v>
      </c>
      <c r="D536" s="16"/>
      <c r="E536" s="15"/>
      <c r="F536" s="31">
        <v>4285.21</v>
      </c>
      <c r="G536" s="31">
        <v>3555.96</v>
      </c>
      <c r="H536" s="31">
        <v>9778.89</v>
      </c>
      <c r="I536" s="59">
        <v>25</v>
      </c>
      <c r="J536" s="59">
        <v>7</v>
      </c>
      <c r="K536" s="60">
        <v>2017</v>
      </c>
      <c r="L536" s="31" t="s">
        <v>704</v>
      </c>
      <c r="M536" s="31">
        <v>838418.65</v>
      </c>
      <c r="N536" s="31">
        <f t="shared" si="19"/>
        <v>704553.48739495804</v>
      </c>
    </row>
    <row r="537" spans="1:14">
      <c r="A537" s="18">
        <v>535</v>
      </c>
      <c r="B537" s="50">
        <v>21</v>
      </c>
      <c r="C537" s="87" t="s">
        <v>544</v>
      </c>
      <c r="D537" s="16"/>
      <c r="E537" s="15"/>
      <c r="F537" s="31">
        <v>4035.8</v>
      </c>
      <c r="G537" s="31">
        <v>3980.39</v>
      </c>
      <c r="H537" s="31">
        <v>10747.05</v>
      </c>
      <c r="I537" s="59">
        <v>25</v>
      </c>
      <c r="J537" s="59">
        <v>7</v>
      </c>
      <c r="K537" s="60">
        <v>2017</v>
      </c>
      <c r="L537" s="31" t="s">
        <v>704</v>
      </c>
      <c r="M537" s="31">
        <v>1023211.95</v>
      </c>
      <c r="N537" s="31">
        <f t="shared" si="19"/>
        <v>859841.97478991596</v>
      </c>
    </row>
    <row r="538" spans="1:14">
      <c r="A538" s="23">
        <v>536</v>
      </c>
      <c r="B538" s="50">
        <v>22</v>
      </c>
      <c r="C538" s="74" t="s">
        <v>545</v>
      </c>
      <c r="D538" s="16"/>
      <c r="E538" s="15"/>
      <c r="F538" s="31">
        <v>2760.99</v>
      </c>
      <c r="G538" s="31">
        <v>2658.77</v>
      </c>
      <c r="H538" s="31">
        <v>7311.62</v>
      </c>
      <c r="I538" s="59">
        <v>28</v>
      </c>
      <c r="J538" s="59">
        <v>8</v>
      </c>
      <c r="K538" s="60">
        <v>2017</v>
      </c>
      <c r="L538" s="31" t="s">
        <v>704</v>
      </c>
      <c r="M538" s="31">
        <v>770206.34</v>
      </c>
      <c r="N538" s="31">
        <f t="shared" si="19"/>
        <v>647232.21848739497</v>
      </c>
    </row>
    <row r="539" spans="1:14">
      <c r="A539" s="18">
        <v>537</v>
      </c>
      <c r="B539" s="50">
        <v>23</v>
      </c>
      <c r="C539" s="74" t="s">
        <v>546</v>
      </c>
      <c r="D539" s="16"/>
      <c r="E539" s="15"/>
      <c r="F539" s="31">
        <v>4018.86</v>
      </c>
      <c r="G539" s="31">
        <v>4099.8500000000004</v>
      </c>
      <c r="H539" s="31">
        <v>11069.6</v>
      </c>
      <c r="I539" s="59">
        <v>18</v>
      </c>
      <c r="J539" s="59">
        <v>7</v>
      </c>
      <c r="K539" s="60">
        <v>2017</v>
      </c>
      <c r="L539" s="31" t="s">
        <v>704</v>
      </c>
      <c r="M539" s="31">
        <v>1376773.87</v>
      </c>
      <c r="N539" s="31">
        <f t="shared" si="19"/>
        <v>1156952.8319327733</v>
      </c>
    </row>
    <row r="540" spans="1:14">
      <c r="A540" s="23">
        <v>538</v>
      </c>
      <c r="B540" s="50">
        <v>24</v>
      </c>
      <c r="C540" s="74" t="s">
        <v>547</v>
      </c>
      <c r="D540" s="16"/>
      <c r="E540" s="15"/>
      <c r="F540" s="31">
        <v>2688.23</v>
      </c>
      <c r="G540" s="31">
        <v>2538.0700000000002</v>
      </c>
      <c r="H540" s="31">
        <v>6979.69</v>
      </c>
      <c r="I540" s="59">
        <v>18</v>
      </c>
      <c r="J540" s="59">
        <v>7</v>
      </c>
      <c r="K540" s="60">
        <v>2017</v>
      </c>
      <c r="L540" s="31" t="s">
        <v>704</v>
      </c>
      <c r="M540" s="31">
        <v>648641.93000000005</v>
      </c>
      <c r="N540" s="31">
        <f t="shared" si="19"/>
        <v>545077.25210084044</v>
      </c>
    </row>
    <row r="541" spans="1:14">
      <c r="A541" s="18">
        <v>539</v>
      </c>
      <c r="B541" s="50">
        <v>25</v>
      </c>
      <c r="C541" s="74" t="s">
        <v>548</v>
      </c>
      <c r="D541" s="16"/>
      <c r="E541" s="15"/>
      <c r="F541" s="31">
        <v>2410.75</v>
      </c>
      <c r="G541" s="31">
        <v>2345.36</v>
      </c>
      <c r="H541" s="31">
        <v>6449.74</v>
      </c>
      <c r="I541" s="59">
        <v>19</v>
      </c>
      <c r="J541" s="59">
        <v>7</v>
      </c>
      <c r="K541" s="60">
        <v>2017</v>
      </c>
      <c r="L541" s="31" t="s">
        <v>704</v>
      </c>
      <c r="M541" s="31">
        <v>838409.83</v>
      </c>
      <c r="N541" s="31">
        <f t="shared" si="19"/>
        <v>704546.07563025213</v>
      </c>
    </row>
    <row r="542" spans="1:14">
      <c r="A542" s="23">
        <v>540</v>
      </c>
      <c r="B542" s="50">
        <v>26</v>
      </c>
      <c r="C542" s="74" t="s">
        <v>549</v>
      </c>
      <c r="D542" s="16"/>
      <c r="E542" s="15"/>
      <c r="F542" s="31">
        <v>3784.37</v>
      </c>
      <c r="G542" s="31">
        <v>4004.39</v>
      </c>
      <c r="H542" s="31">
        <v>10811.85</v>
      </c>
      <c r="I542" s="59">
        <v>19</v>
      </c>
      <c r="J542" s="59">
        <v>7</v>
      </c>
      <c r="K542" s="60">
        <v>2017</v>
      </c>
      <c r="L542" s="31" t="s">
        <v>704</v>
      </c>
      <c r="M542" s="31">
        <v>1430721.59</v>
      </c>
      <c r="N542" s="31">
        <f t="shared" si="19"/>
        <v>1202287.0504201681</v>
      </c>
    </row>
    <row r="543" spans="1:14">
      <c r="A543" s="18">
        <v>541</v>
      </c>
      <c r="B543" s="50">
        <v>27</v>
      </c>
      <c r="C543" s="75" t="s">
        <v>550</v>
      </c>
      <c r="D543" s="16"/>
      <c r="E543" s="15"/>
      <c r="F543" s="31">
        <v>2691.53</v>
      </c>
      <c r="G543" s="31">
        <v>2400.88</v>
      </c>
      <c r="H543" s="31">
        <v>6602.42</v>
      </c>
      <c r="I543" s="59">
        <v>19</v>
      </c>
      <c r="J543" s="59">
        <v>7</v>
      </c>
      <c r="K543" s="60">
        <v>2017</v>
      </c>
      <c r="L543" s="31" t="s">
        <v>704</v>
      </c>
      <c r="M543" s="31">
        <v>796565</v>
      </c>
      <c r="N543" s="31">
        <f t="shared" si="19"/>
        <v>669382.3529411765</v>
      </c>
    </row>
    <row r="544" spans="1:14">
      <c r="A544" s="23">
        <v>542</v>
      </c>
      <c r="B544" s="50">
        <v>28</v>
      </c>
      <c r="C544" s="75" t="s">
        <v>700</v>
      </c>
      <c r="D544" s="16"/>
      <c r="E544" s="15"/>
      <c r="F544" s="31">
        <v>3449.25</v>
      </c>
      <c r="G544" s="31">
        <v>3729.51</v>
      </c>
      <c r="H544" s="31">
        <v>10069.68</v>
      </c>
      <c r="I544" s="59">
        <v>19</v>
      </c>
      <c r="J544" s="59">
        <v>7</v>
      </c>
      <c r="K544" s="60">
        <v>2017</v>
      </c>
      <c r="L544" s="31" t="s">
        <v>704</v>
      </c>
      <c r="M544" s="31">
        <v>857946.38</v>
      </c>
      <c r="N544" s="31">
        <f t="shared" si="19"/>
        <v>720963.3445378152</v>
      </c>
    </row>
    <row r="545" spans="1:14">
      <c r="A545" s="18">
        <v>543</v>
      </c>
      <c r="B545" s="50">
        <v>29</v>
      </c>
      <c r="C545" s="74" t="s">
        <v>701</v>
      </c>
      <c r="D545" s="16"/>
      <c r="E545" s="15"/>
      <c r="F545" s="31">
        <v>4019.79</v>
      </c>
      <c r="G545" s="31">
        <v>4099.16</v>
      </c>
      <c r="H545" s="31">
        <v>11067.73</v>
      </c>
      <c r="I545" s="59">
        <v>8</v>
      </c>
      <c r="J545" s="59">
        <v>12</v>
      </c>
      <c r="K545" s="60">
        <v>2017</v>
      </c>
      <c r="L545" s="31" t="s">
        <v>704</v>
      </c>
      <c r="M545" s="31">
        <v>1020451.12</v>
      </c>
      <c r="N545" s="31">
        <f t="shared" si="19"/>
        <v>857521.94957983191</v>
      </c>
    </row>
    <row r="546" spans="1:14">
      <c r="A546" s="23">
        <v>544</v>
      </c>
      <c r="B546" s="50">
        <v>30</v>
      </c>
      <c r="C546" s="74" t="s">
        <v>702</v>
      </c>
      <c r="D546" s="16"/>
      <c r="E546" s="15"/>
      <c r="F546" s="31">
        <v>2505.1999999999998</v>
      </c>
      <c r="G546" s="31">
        <v>2339.62</v>
      </c>
      <c r="H546" s="31">
        <v>6316.97</v>
      </c>
      <c r="I546" s="59">
        <v>19</v>
      </c>
      <c r="J546" s="59">
        <v>7</v>
      </c>
      <c r="K546" s="60">
        <v>2017</v>
      </c>
      <c r="L546" s="31" t="s">
        <v>704</v>
      </c>
      <c r="M546" s="31">
        <v>859891.42</v>
      </c>
      <c r="N546" s="31">
        <f t="shared" si="19"/>
        <v>722597.83193277323</v>
      </c>
    </row>
    <row r="547" spans="1:14">
      <c r="A547" s="18">
        <v>545</v>
      </c>
      <c r="B547" s="50">
        <v>31</v>
      </c>
      <c r="C547" s="74" t="s">
        <v>703</v>
      </c>
      <c r="D547" s="16"/>
      <c r="E547" s="15"/>
      <c r="F547" s="31">
        <v>2654.23</v>
      </c>
      <c r="G547" s="31">
        <v>2538.0700000000002</v>
      </c>
      <c r="H547" s="31">
        <v>6979.69</v>
      </c>
      <c r="I547" s="59">
        <v>19</v>
      </c>
      <c r="J547" s="59">
        <v>7</v>
      </c>
      <c r="K547" s="60">
        <v>2017</v>
      </c>
      <c r="L547" s="31" t="s">
        <v>704</v>
      </c>
      <c r="M547" s="31">
        <v>703429.28</v>
      </c>
      <c r="N547" s="31">
        <f t="shared" si="19"/>
        <v>591117.04201680678</v>
      </c>
    </row>
    <row r="548" spans="1:14">
      <c r="A548" s="23">
        <v>546</v>
      </c>
      <c r="B548" s="50">
        <v>32</v>
      </c>
      <c r="C548" s="79" t="s">
        <v>551</v>
      </c>
      <c r="D548" s="16"/>
      <c r="E548" s="15"/>
      <c r="F548" s="31">
        <v>5272.09</v>
      </c>
      <c r="G548" s="31">
        <v>4832</v>
      </c>
      <c r="H548" s="31">
        <v>13290.34</v>
      </c>
      <c r="I548" s="59">
        <v>13</v>
      </c>
      <c r="J548" s="59">
        <v>6</v>
      </c>
      <c r="K548" s="60">
        <v>2017</v>
      </c>
      <c r="L548" s="31" t="s">
        <v>704</v>
      </c>
      <c r="M548" s="31">
        <v>1763373.29</v>
      </c>
      <c r="N548" s="31">
        <f t="shared" si="19"/>
        <v>1481826.2941176472</v>
      </c>
    </row>
    <row r="549" spans="1:14">
      <c r="A549" s="18">
        <v>547</v>
      </c>
      <c r="B549" s="50">
        <v>33</v>
      </c>
      <c r="C549" s="79" t="s">
        <v>552</v>
      </c>
      <c r="D549" s="16"/>
      <c r="E549" s="15"/>
      <c r="F549" s="31">
        <v>2654.23</v>
      </c>
      <c r="G549" s="31">
        <v>2545.5500000000002</v>
      </c>
      <c r="H549" s="31">
        <v>7000.26</v>
      </c>
      <c r="I549" s="59">
        <v>13</v>
      </c>
      <c r="J549" s="59">
        <v>6</v>
      </c>
      <c r="K549" s="60">
        <v>2017</v>
      </c>
      <c r="L549" s="31" t="s">
        <v>704</v>
      </c>
      <c r="M549" s="31">
        <v>766280.09</v>
      </c>
      <c r="N549" s="31">
        <f t="shared" si="19"/>
        <v>643932.84873949585</v>
      </c>
    </row>
    <row r="550" spans="1:14">
      <c r="A550" s="23">
        <v>548</v>
      </c>
      <c r="B550" s="50">
        <v>34</v>
      </c>
      <c r="C550" s="79" t="s">
        <v>553</v>
      </c>
      <c r="D550" s="16"/>
      <c r="E550" s="15"/>
      <c r="F550" s="31">
        <v>11800.16</v>
      </c>
      <c r="G550" s="31">
        <v>11080.02</v>
      </c>
      <c r="H550" s="31">
        <v>30470.06</v>
      </c>
      <c r="I550" s="59">
        <v>13</v>
      </c>
      <c r="J550" s="59">
        <v>6</v>
      </c>
      <c r="K550" s="60">
        <v>2017</v>
      </c>
      <c r="L550" s="31" t="s">
        <v>704</v>
      </c>
      <c r="M550" s="31">
        <v>3385440.56</v>
      </c>
      <c r="N550" s="31">
        <f t="shared" si="19"/>
        <v>2844908.0336134457</v>
      </c>
    </row>
    <row r="551" spans="1:14">
      <c r="A551" s="18">
        <v>549</v>
      </c>
      <c r="B551" s="50">
        <v>35</v>
      </c>
      <c r="C551" s="79" t="s">
        <v>554</v>
      </c>
      <c r="D551" s="16"/>
      <c r="E551" s="15"/>
      <c r="F551" s="31">
        <v>3442.36</v>
      </c>
      <c r="G551" s="31">
        <v>3376.52</v>
      </c>
      <c r="H551" s="31">
        <v>9285.43</v>
      </c>
      <c r="I551" s="59">
        <v>20</v>
      </c>
      <c r="J551" s="59">
        <v>6</v>
      </c>
      <c r="K551" s="60">
        <v>2017</v>
      </c>
      <c r="L551" s="31" t="s">
        <v>704</v>
      </c>
      <c r="M551" s="31">
        <v>1030554.1</v>
      </c>
      <c r="N551" s="31">
        <f t="shared" si="19"/>
        <v>866011.84873949585</v>
      </c>
    </row>
    <row r="552" spans="1:14">
      <c r="A552" s="23">
        <v>550</v>
      </c>
      <c r="B552" s="50">
        <v>36</v>
      </c>
      <c r="C552" s="79" t="s">
        <v>555</v>
      </c>
      <c r="D552" s="16"/>
      <c r="E552" s="15"/>
      <c r="F552" s="31">
        <v>4176.0600000000004</v>
      </c>
      <c r="G552" s="31">
        <v>4471.47</v>
      </c>
      <c r="H552" s="31">
        <v>12296.54</v>
      </c>
      <c r="I552" s="59">
        <v>13</v>
      </c>
      <c r="J552" s="59">
        <v>6</v>
      </c>
      <c r="K552" s="60">
        <v>2017</v>
      </c>
      <c r="L552" s="31" t="s">
        <v>704</v>
      </c>
      <c r="M552" s="31">
        <v>1256575.42</v>
      </c>
      <c r="N552" s="31">
        <f t="shared" si="19"/>
        <v>1055945.7310924369</v>
      </c>
    </row>
    <row r="553" spans="1:14">
      <c r="A553" s="18">
        <v>551</v>
      </c>
      <c r="B553" s="50">
        <v>37</v>
      </c>
      <c r="C553" s="79" t="s">
        <v>556</v>
      </c>
      <c r="D553" s="16"/>
      <c r="E553" s="15"/>
      <c r="F553" s="31">
        <v>2385.69</v>
      </c>
      <c r="G553" s="31">
        <v>2309.02</v>
      </c>
      <c r="H553" s="31">
        <v>6234.35</v>
      </c>
      <c r="I553" s="59">
        <v>19</v>
      </c>
      <c r="J553" s="59">
        <v>6</v>
      </c>
      <c r="K553" s="60">
        <v>2017</v>
      </c>
      <c r="L553" s="31" t="s">
        <v>704</v>
      </c>
      <c r="M553" s="31">
        <v>866617.49</v>
      </c>
      <c r="N553" s="31">
        <f t="shared" ref="N553:N616" si="20">M553/1.19</f>
        <v>728249.99159663869</v>
      </c>
    </row>
    <row r="554" spans="1:14">
      <c r="A554" s="23">
        <v>552</v>
      </c>
      <c r="B554" s="50">
        <v>38</v>
      </c>
      <c r="C554" s="79" t="s">
        <v>557</v>
      </c>
      <c r="D554" s="16"/>
      <c r="E554" s="15"/>
      <c r="F554" s="31">
        <v>2696.16</v>
      </c>
      <c r="G554" s="31">
        <v>2532.83</v>
      </c>
      <c r="H554" s="31">
        <v>6965.28</v>
      </c>
      <c r="I554" s="59">
        <v>13</v>
      </c>
      <c r="J554" s="59">
        <v>6</v>
      </c>
      <c r="K554" s="60">
        <v>2017</v>
      </c>
      <c r="L554" s="31" t="s">
        <v>704</v>
      </c>
      <c r="M554" s="31">
        <v>819752.83</v>
      </c>
      <c r="N554" s="31">
        <f t="shared" si="20"/>
        <v>688867.92436974787</v>
      </c>
    </row>
    <row r="555" spans="1:14">
      <c r="A555" s="18">
        <v>553</v>
      </c>
      <c r="B555" s="50">
        <v>39</v>
      </c>
      <c r="C555" s="79" t="s">
        <v>558</v>
      </c>
      <c r="D555" s="16"/>
      <c r="E555" s="15"/>
      <c r="F555" s="31">
        <v>4735.51</v>
      </c>
      <c r="G555" s="31">
        <v>5176.57</v>
      </c>
      <c r="H555" s="31">
        <v>14235.57</v>
      </c>
      <c r="I555" s="59">
        <v>15</v>
      </c>
      <c r="J555" s="59">
        <v>6</v>
      </c>
      <c r="K555" s="60">
        <v>2017</v>
      </c>
      <c r="L555" s="31" t="s">
        <v>704</v>
      </c>
      <c r="M555" s="31">
        <v>1661309.9</v>
      </c>
      <c r="N555" s="31">
        <f t="shared" si="20"/>
        <v>1396058.7394957982</v>
      </c>
    </row>
    <row r="556" spans="1:14">
      <c r="A556" s="23">
        <v>554</v>
      </c>
      <c r="B556" s="50">
        <v>40</v>
      </c>
      <c r="C556" s="79" t="s">
        <v>559</v>
      </c>
      <c r="D556" s="16"/>
      <c r="E556" s="15"/>
      <c r="F556" s="31">
        <v>10643.16</v>
      </c>
      <c r="G556" s="31">
        <v>29268.69</v>
      </c>
      <c r="H556" s="31">
        <v>13439.75</v>
      </c>
      <c r="I556" s="59">
        <v>15</v>
      </c>
      <c r="J556" s="59">
        <v>6</v>
      </c>
      <c r="K556" s="60">
        <v>2017</v>
      </c>
      <c r="L556" s="31" t="s">
        <v>704</v>
      </c>
      <c r="M556" s="31">
        <v>3367082.77</v>
      </c>
      <c r="N556" s="31">
        <f t="shared" si="20"/>
        <v>2829481.3193277312</v>
      </c>
    </row>
    <row r="557" spans="1:14">
      <c r="A557" s="18">
        <v>555</v>
      </c>
      <c r="B557" s="50">
        <v>41</v>
      </c>
      <c r="C557" s="79" t="s">
        <v>560</v>
      </c>
      <c r="D557" s="16"/>
      <c r="E557" s="15"/>
      <c r="F557" s="31">
        <v>2624.88</v>
      </c>
      <c r="G557" s="31">
        <v>2345.27</v>
      </c>
      <c r="H557" s="31">
        <v>6449.49</v>
      </c>
      <c r="I557" s="59">
        <v>19</v>
      </c>
      <c r="J557" s="59">
        <v>6</v>
      </c>
      <c r="K557" s="60">
        <v>2017</v>
      </c>
      <c r="L557" s="31" t="s">
        <v>704</v>
      </c>
      <c r="M557" s="31">
        <v>697128.71</v>
      </c>
      <c r="N557" s="31">
        <f t="shared" si="20"/>
        <v>585822.44537815126</v>
      </c>
    </row>
    <row r="558" spans="1:14">
      <c r="A558" s="23">
        <v>556</v>
      </c>
      <c r="B558" s="50">
        <v>42</v>
      </c>
      <c r="C558" s="81" t="s">
        <v>561</v>
      </c>
      <c r="D558" s="16"/>
      <c r="E558" s="15"/>
      <c r="F558" s="31">
        <v>2379</v>
      </c>
      <c r="G558" s="31">
        <v>2208.66</v>
      </c>
      <c r="H558" s="31">
        <v>6051.72</v>
      </c>
      <c r="I558" s="59">
        <v>14</v>
      </c>
      <c r="J558" s="59">
        <v>6</v>
      </c>
      <c r="K558" s="60">
        <v>2017</v>
      </c>
      <c r="L558" s="31" t="s">
        <v>704</v>
      </c>
      <c r="M558" s="31">
        <v>765779.25</v>
      </c>
      <c r="N558" s="31">
        <f t="shared" si="20"/>
        <v>643511.97478991596</v>
      </c>
    </row>
    <row r="559" spans="1:14">
      <c r="A559" s="18">
        <v>557</v>
      </c>
      <c r="B559" s="50">
        <v>43</v>
      </c>
      <c r="C559" s="81" t="s">
        <v>562</v>
      </c>
      <c r="D559" s="16"/>
      <c r="E559" s="15"/>
      <c r="F559" s="31">
        <v>3194.79</v>
      </c>
      <c r="G559" s="31">
        <v>2767.6</v>
      </c>
      <c r="H559" s="31">
        <v>7610.9</v>
      </c>
      <c r="I559" s="59">
        <v>15</v>
      </c>
      <c r="J559" s="59">
        <v>6</v>
      </c>
      <c r="K559" s="60">
        <v>2017</v>
      </c>
      <c r="L559" s="31" t="s">
        <v>704</v>
      </c>
      <c r="M559" s="31">
        <v>987539.98</v>
      </c>
      <c r="N559" s="31">
        <f t="shared" si="20"/>
        <v>829865.5294117647</v>
      </c>
    </row>
    <row r="560" spans="1:14">
      <c r="A560" s="23">
        <v>558</v>
      </c>
      <c r="B560" s="50">
        <v>44</v>
      </c>
      <c r="C560" s="79" t="s">
        <v>563</v>
      </c>
      <c r="D560" s="16"/>
      <c r="E560" s="15"/>
      <c r="F560" s="31">
        <v>2830.45</v>
      </c>
      <c r="G560" s="31">
        <v>2528.13</v>
      </c>
      <c r="H560" s="31">
        <v>6825.95</v>
      </c>
      <c r="I560" s="59">
        <v>20</v>
      </c>
      <c r="J560" s="59">
        <v>6</v>
      </c>
      <c r="K560" s="60">
        <v>2017</v>
      </c>
      <c r="L560" s="31" t="s">
        <v>704</v>
      </c>
      <c r="M560" s="31">
        <v>916761.72</v>
      </c>
      <c r="N560" s="31">
        <f t="shared" si="20"/>
        <v>770388</v>
      </c>
    </row>
    <row r="561" spans="1:14">
      <c r="A561" s="18">
        <v>559</v>
      </c>
      <c r="B561" s="50">
        <v>45</v>
      </c>
      <c r="C561" s="79" t="s">
        <v>564</v>
      </c>
      <c r="D561" s="16"/>
      <c r="E561" s="15"/>
      <c r="F561" s="31">
        <v>6208</v>
      </c>
      <c r="G561" s="31">
        <v>4656.0600000000004</v>
      </c>
      <c r="H561" s="31">
        <v>12804.16</v>
      </c>
      <c r="I561" s="59">
        <v>20</v>
      </c>
      <c r="J561" s="59">
        <v>6</v>
      </c>
      <c r="K561" s="60">
        <v>2017</v>
      </c>
      <c r="L561" s="31" t="s">
        <v>704</v>
      </c>
      <c r="M561" s="31">
        <v>1729991.34</v>
      </c>
      <c r="N561" s="31">
        <f t="shared" si="20"/>
        <v>1453774.2352941178</v>
      </c>
    </row>
    <row r="562" spans="1:14">
      <c r="A562" s="23">
        <v>560</v>
      </c>
      <c r="B562" s="50">
        <v>46</v>
      </c>
      <c r="C562" s="79" t="s">
        <v>565</v>
      </c>
      <c r="D562" s="16"/>
      <c r="E562" s="15"/>
      <c r="F562" s="31">
        <v>1676.77</v>
      </c>
      <c r="G562" s="31">
        <v>1073.29</v>
      </c>
      <c r="H562" s="31">
        <v>2897.88</v>
      </c>
      <c r="I562" s="59">
        <v>14</v>
      </c>
      <c r="J562" s="59">
        <v>6</v>
      </c>
      <c r="K562" s="60">
        <v>2017</v>
      </c>
      <c r="L562" s="31" t="s">
        <v>704</v>
      </c>
      <c r="M562" s="31">
        <v>567648.17000000004</v>
      </c>
      <c r="N562" s="31">
        <f t="shared" si="20"/>
        <v>477015.26890756306</v>
      </c>
    </row>
    <row r="563" spans="1:14">
      <c r="A563" s="18">
        <v>561</v>
      </c>
      <c r="B563" s="50">
        <v>47</v>
      </c>
      <c r="C563" s="79" t="s">
        <v>566</v>
      </c>
      <c r="D563" s="16"/>
      <c r="E563" s="15"/>
      <c r="F563" s="31">
        <v>1952.05</v>
      </c>
      <c r="G563" s="31">
        <v>1608.12</v>
      </c>
      <c r="H563" s="31">
        <v>4422.33</v>
      </c>
      <c r="I563" s="59">
        <v>16</v>
      </c>
      <c r="J563" s="59">
        <v>6</v>
      </c>
      <c r="K563" s="60">
        <v>2017</v>
      </c>
      <c r="L563" s="31" t="s">
        <v>704</v>
      </c>
      <c r="M563" s="31">
        <v>648815.35999999999</v>
      </c>
      <c r="N563" s="31">
        <f t="shared" si="20"/>
        <v>545222.99159663869</v>
      </c>
    </row>
    <row r="564" spans="1:14">
      <c r="A564" s="23">
        <v>562</v>
      </c>
      <c r="B564" s="50">
        <v>48</v>
      </c>
      <c r="C564" s="79" t="s">
        <v>567</v>
      </c>
      <c r="D564" s="16"/>
      <c r="E564" s="15"/>
      <c r="F564" s="31">
        <v>1998.67</v>
      </c>
      <c r="G564" s="31">
        <v>1559.94</v>
      </c>
      <c r="H564" s="31">
        <v>4289.84</v>
      </c>
      <c r="I564" s="59">
        <v>14</v>
      </c>
      <c r="J564" s="59">
        <v>6</v>
      </c>
      <c r="K564" s="60">
        <v>2017</v>
      </c>
      <c r="L564" s="31" t="s">
        <v>704</v>
      </c>
      <c r="M564" s="31">
        <v>826142.41</v>
      </c>
      <c r="N564" s="31">
        <f t="shared" si="20"/>
        <v>694237.31932773115</v>
      </c>
    </row>
    <row r="565" spans="1:14">
      <c r="A565" s="18">
        <v>563</v>
      </c>
      <c r="B565" s="50">
        <v>49</v>
      </c>
      <c r="C565" s="79" t="s">
        <v>568</v>
      </c>
      <c r="D565" s="16"/>
      <c r="E565" s="15"/>
      <c r="F565" s="31">
        <v>6264.05</v>
      </c>
      <c r="G565" s="31">
        <v>4986.21</v>
      </c>
      <c r="H565" s="31">
        <v>13462.77</v>
      </c>
      <c r="I565" s="59">
        <v>19</v>
      </c>
      <c r="J565" s="59">
        <v>6</v>
      </c>
      <c r="K565" s="60">
        <v>2017</v>
      </c>
      <c r="L565" s="31" t="s">
        <v>704</v>
      </c>
      <c r="M565" s="31">
        <v>1600915.7</v>
      </c>
      <c r="N565" s="31">
        <f t="shared" si="20"/>
        <v>1345307.3109243698</v>
      </c>
    </row>
    <row r="566" spans="1:14">
      <c r="A566" s="23">
        <v>564</v>
      </c>
      <c r="B566" s="50">
        <v>50</v>
      </c>
      <c r="C566" s="79" t="s">
        <v>569</v>
      </c>
      <c r="D566" s="16"/>
      <c r="E566" s="15"/>
      <c r="F566" s="31">
        <v>3854.46</v>
      </c>
      <c r="G566" s="31">
        <v>4144.9799999999996</v>
      </c>
      <c r="H566" s="31">
        <v>11368.94</v>
      </c>
      <c r="I566" s="59">
        <v>16</v>
      </c>
      <c r="J566" s="59">
        <v>6</v>
      </c>
      <c r="K566" s="60">
        <v>2017</v>
      </c>
      <c r="L566" s="31" t="s">
        <v>704</v>
      </c>
      <c r="M566" s="31">
        <v>1389180.51</v>
      </c>
      <c r="N566" s="31">
        <f t="shared" si="20"/>
        <v>1167378.5798319329</v>
      </c>
    </row>
    <row r="567" spans="1:14">
      <c r="A567" s="18">
        <v>565</v>
      </c>
      <c r="B567" s="50">
        <v>51</v>
      </c>
      <c r="C567" s="79" t="s">
        <v>570</v>
      </c>
      <c r="D567" s="16"/>
      <c r="E567" s="15"/>
      <c r="F567" s="31">
        <v>2753.79</v>
      </c>
      <c r="G567" s="31">
        <v>2845.4</v>
      </c>
      <c r="H567" s="31">
        <v>7824.85</v>
      </c>
      <c r="I567" s="59">
        <v>14</v>
      </c>
      <c r="J567" s="59">
        <v>6</v>
      </c>
      <c r="K567" s="60">
        <v>2017</v>
      </c>
      <c r="L567" s="31" t="s">
        <v>704</v>
      </c>
      <c r="M567" s="31">
        <v>867688.28</v>
      </c>
      <c r="N567" s="31">
        <f t="shared" si="20"/>
        <v>729149.8151260505</v>
      </c>
    </row>
    <row r="568" spans="1:14">
      <c r="A568" s="23">
        <v>566</v>
      </c>
      <c r="B568" s="50">
        <v>52</v>
      </c>
      <c r="C568" s="77" t="s">
        <v>571</v>
      </c>
      <c r="D568" s="16"/>
      <c r="E568" s="15"/>
      <c r="F568" s="31">
        <v>2971.22</v>
      </c>
      <c r="G568" s="31">
        <v>2940.27</v>
      </c>
      <c r="H568" s="31">
        <v>8085.74</v>
      </c>
      <c r="I568" s="59">
        <v>15</v>
      </c>
      <c r="J568" s="59">
        <v>6</v>
      </c>
      <c r="K568" s="60">
        <v>2017</v>
      </c>
      <c r="L568" s="31" t="s">
        <v>704</v>
      </c>
      <c r="M568" s="31">
        <v>1101999.71</v>
      </c>
      <c r="N568" s="31">
        <f t="shared" si="20"/>
        <v>926050.17647058819</v>
      </c>
    </row>
    <row r="569" spans="1:14" ht="18.75" customHeight="1">
      <c r="A569" s="18">
        <v>567</v>
      </c>
      <c r="B569" s="50">
        <v>53</v>
      </c>
      <c r="C569" s="89" t="s">
        <v>572</v>
      </c>
      <c r="D569" s="16"/>
      <c r="E569" s="15"/>
      <c r="F569" s="31">
        <v>3677.12</v>
      </c>
      <c r="G569" s="31">
        <v>3543.94</v>
      </c>
      <c r="H569" s="31">
        <v>9568.64</v>
      </c>
      <c r="I569" s="59">
        <v>19</v>
      </c>
      <c r="J569" s="59">
        <v>6</v>
      </c>
      <c r="K569" s="60">
        <v>2017</v>
      </c>
      <c r="L569" s="31" t="s">
        <v>704</v>
      </c>
      <c r="M569" s="31">
        <v>977779.97</v>
      </c>
      <c r="N569" s="31">
        <f t="shared" si="20"/>
        <v>821663.84033613442</v>
      </c>
    </row>
    <row r="570" spans="1:14">
      <c r="A570" s="23">
        <v>568</v>
      </c>
      <c r="B570" s="50">
        <v>54</v>
      </c>
      <c r="C570" s="89" t="s">
        <v>573</v>
      </c>
      <c r="D570" s="16"/>
      <c r="E570" s="15"/>
      <c r="F570" s="31">
        <v>3539.38</v>
      </c>
      <c r="G570" s="31">
        <v>2486.25</v>
      </c>
      <c r="H570" s="31">
        <v>6837.19</v>
      </c>
      <c r="I570" s="59">
        <v>19</v>
      </c>
      <c r="J570" s="59">
        <v>6</v>
      </c>
      <c r="K570" s="60">
        <v>2017</v>
      </c>
      <c r="L570" s="31" t="s">
        <v>704</v>
      </c>
      <c r="M570" s="31">
        <v>937185.07</v>
      </c>
      <c r="N570" s="31">
        <f t="shared" si="20"/>
        <v>787550.47899159661</v>
      </c>
    </row>
    <row r="571" spans="1:14">
      <c r="A571" s="18">
        <v>569</v>
      </c>
      <c r="B571" s="50">
        <v>55</v>
      </c>
      <c r="C571" s="83" t="s">
        <v>574</v>
      </c>
      <c r="D571" s="16"/>
      <c r="E571" s="15"/>
      <c r="F571" s="31">
        <v>2705.42</v>
      </c>
      <c r="G571" s="31">
        <v>2534.5</v>
      </c>
      <c r="H571" s="31">
        <v>6969.88</v>
      </c>
      <c r="I571" s="59">
        <v>16</v>
      </c>
      <c r="J571" s="59">
        <v>6</v>
      </c>
      <c r="K571" s="60">
        <v>2017</v>
      </c>
      <c r="L571" s="31" t="s">
        <v>704</v>
      </c>
      <c r="M571" s="31">
        <v>884427.48</v>
      </c>
      <c r="N571" s="31">
        <f t="shared" si="20"/>
        <v>743216.36974789912</v>
      </c>
    </row>
    <row r="572" spans="1:14">
      <c r="A572" s="23">
        <v>570</v>
      </c>
      <c r="B572" s="50">
        <v>56</v>
      </c>
      <c r="C572" s="77" t="s">
        <v>575</v>
      </c>
      <c r="D572" s="16"/>
      <c r="E572" s="15"/>
      <c r="F572" s="31">
        <v>2533.9</v>
      </c>
      <c r="G572" s="31">
        <v>2665.16</v>
      </c>
      <c r="H572" s="31">
        <v>7329.19</v>
      </c>
      <c r="I572" s="59">
        <v>15</v>
      </c>
      <c r="J572" s="59">
        <v>6</v>
      </c>
      <c r="K572" s="60">
        <v>2017</v>
      </c>
      <c r="L572" s="31" t="s">
        <v>704</v>
      </c>
      <c r="M572" s="31">
        <v>875049.7</v>
      </c>
      <c r="N572" s="31">
        <f t="shared" si="20"/>
        <v>735335.8823529412</v>
      </c>
    </row>
    <row r="573" spans="1:14">
      <c r="A573" s="18">
        <v>571</v>
      </c>
      <c r="B573" s="50">
        <v>57</v>
      </c>
      <c r="C573" s="77" t="s">
        <v>576</v>
      </c>
      <c r="D573" s="16"/>
      <c r="E573" s="15"/>
      <c r="F573" s="31">
        <v>2652.16</v>
      </c>
      <c r="G573" s="31">
        <v>2517.33</v>
      </c>
      <c r="H573" s="31">
        <v>6922.66</v>
      </c>
      <c r="I573" s="59">
        <v>15</v>
      </c>
      <c r="J573" s="59">
        <v>6</v>
      </c>
      <c r="K573" s="60">
        <v>2017</v>
      </c>
      <c r="L573" s="31" t="s">
        <v>704</v>
      </c>
      <c r="M573" s="31">
        <v>804550.78</v>
      </c>
      <c r="N573" s="31">
        <f t="shared" si="20"/>
        <v>676093.09243697487</v>
      </c>
    </row>
    <row r="574" spans="1:14">
      <c r="A574" s="23">
        <v>572</v>
      </c>
      <c r="B574" s="50">
        <v>58</v>
      </c>
      <c r="C574" s="89" t="s">
        <v>577</v>
      </c>
      <c r="D574" s="16"/>
      <c r="E574" s="15"/>
      <c r="F574" s="31">
        <v>2669.33</v>
      </c>
      <c r="G574" s="31">
        <v>2662.95</v>
      </c>
      <c r="H574" s="31">
        <v>7323.11</v>
      </c>
      <c r="I574" s="59">
        <v>16</v>
      </c>
      <c r="J574" s="59">
        <v>6</v>
      </c>
      <c r="K574" s="60">
        <v>2017</v>
      </c>
      <c r="L574" s="31" t="s">
        <v>704</v>
      </c>
      <c r="M574" s="31">
        <v>781923.98</v>
      </c>
      <c r="N574" s="31">
        <f t="shared" si="20"/>
        <v>657078.97478991596</v>
      </c>
    </row>
    <row r="575" spans="1:14">
      <c r="A575" s="18">
        <v>573</v>
      </c>
      <c r="B575" s="50">
        <v>59</v>
      </c>
      <c r="C575" s="89" t="s">
        <v>578</v>
      </c>
      <c r="D575" s="16"/>
      <c r="E575" s="15"/>
      <c r="F575" s="31">
        <v>2460.13</v>
      </c>
      <c r="G575" s="31">
        <v>2381.0100000000002</v>
      </c>
      <c r="H575" s="31">
        <v>6547.78</v>
      </c>
      <c r="I575" s="59">
        <v>14</v>
      </c>
      <c r="J575" s="59">
        <v>6</v>
      </c>
      <c r="K575" s="60">
        <v>2017</v>
      </c>
      <c r="L575" s="31" t="s">
        <v>704</v>
      </c>
      <c r="M575" s="31">
        <v>976124.28</v>
      </c>
      <c r="N575" s="31">
        <f t="shared" si="20"/>
        <v>820272.50420168077</v>
      </c>
    </row>
    <row r="576" spans="1:14">
      <c r="A576" s="23">
        <v>574</v>
      </c>
      <c r="B576" s="50">
        <v>60</v>
      </c>
      <c r="C576" s="89" t="s">
        <v>579</v>
      </c>
      <c r="D576" s="16"/>
      <c r="E576" s="15"/>
      <c r="F576" s="31">
        <v>3378.5</v>
      </c>
      <c r="G576" s="31">
        <v>3523.44</v>
      </c>
      <c r="H576" s="31">
        <v>9513.2900000000009</v>
      </c>
      <c r="I576" s="59">
        <v>14</v>
      </c>
      <c r="J576" s="59">
        <v>6</v>
      </c>
      <c r="K576" s="60">
        <v>2017</v>
      </c>
      <c r="L576" s="31" t="s">
        <v>704</v>
      </c>
      <c r="M576" s="31">
        <v>1116944.95</v>
      </c>
      <c r="N576" s="31">
        <f t="shared" si="20"/>
        <v>938609.20168067224</v>
      </c>
    </row>
    <row r="577" spans="1:14">
      <c r="A577" s="18">
        <v>575</v>
      </c>
      <c r="B577" s="50">
        <v>61</v>
      </c>
      <c r="C577" s="87" t="s">
        <v>580</v>
      </c>
      <c r="D577" s="16"/>
      <c r="E577" s="15"/>
      <c r="F577" s="31">
        <v>9599.23</v>
      </c>
      <c r="G577" s="31">
        <v>7785.7</v>
      </c>
      <c r="H577" s="31">
        <v>21410.68</v>
      </c>
      <c r="I577" s="59">
        <v>20</v>
      </c>
      <c r="J577" s="59">
        <v>6</v>
      </c>
      <c r="K577" s="60">
        <v>2017</v>
      </c>
      <c r="L577" s="31" t="s">
        <v>704</v>
      </c>
      <c r="M577" s="31">
        <v>1686920.11</v>
      </c>
      <c r="N577" s="31">
        <f t="shared" si="20"/>
        <v>1417579.924369748</v>
      </c>
    </row>
    <row r="578" spans="1:14">
      <c r="A578" s="23">
        <v>576</v>
      </c>
      <c r="B578" s="50">
        <v>62</v>
      </c>
      <c r="C578" s="87" t="s">
        <v>581</v>
      </c>
      <c r="D578" s="16"/>
      <c r="E578" s="15"/>
      <c r="F578" s="31">
        <v>4309.1000000000004</v>
      </c>
      <c r="G578" s="31">
        <v>4479.8599999999997</v>
      </c>
      <c r="H578" s="31">
        <v>12319.62</v>
      </c>
      <c r="I578" s="59">
        <v>13</v>
      </c>
      <c r="J578" s="59">
        <v>6</v>
      </c>
      <c r="K578" s="60">
        <v>2017</v>
      </c>
      <c r="L578" s="31" t="s">
        <v>704</v>
      </c>
      <c r="M578" s="31">
        <v>749923.2</v>
      </c>
      <c r="N578" s="31">
        <f t="shared" si="20"/>
        <v>630187.56302521005</v>
      </c>
    </row>
    <row r="579" spans="1:14">
      <c r="A579" s="18">
        <v>577</v>
      </c>
      <c r="B579" s="50">
        <v>63</v>
      </c>
      <c r="C579" s="80" t="s">
        <v>582</v>
      </c>
      <c r="D579" s="16"/>
      <c r="E579" s="15"/>
      <c r="F579" s="31">
        <v>2880.33</v>
      </c>
      <c r="G579" s="31">
        <v>2668.71</v>
      </c>
      <c r="H579" s="31">
        <v>7338.95</v>
      </c>
      <c r="I579" s="59">
        <v>6</v>
      </c>
      <c r="J579" s="59">
        <v>7</v>
      </c>
      <c r="K579" s="60">
        <v>2017</v>
      </c>
      <c r="L579" s="31" t="s">
        <v>704</v>
      </c>
      <c r="M579" s="31">
        <v>934810.59</v>
      </c>
      <c r="N579" s="31">
        <f t="shared" si="20"/>
        <v>785555.1176470588</v>
      </c>
    </row>
    <row r="580" spans="1:14">
      <c r="A580" s="23">
        <v>578</v>
      </c>
      <c r="B580" s="50">
        <v>64</v>
      </c>
      <c r="C580" s="87" t="s">
        <v>583</v>
      </c>
      <c r="D580" s="16"/>
      <c r="E580" s="15"/>
      <c r="F580" s="31">
        <v>1691.19</v>
      </c>
      <c r="G580" s="31">
        <v>1298.83</v>
      </c>
      <c r="H580" s="31">
        <v>3571.78</v>
      </c>
      <c r="I580" s="59">
        <v>7</v>
      </c>
      <c r="J580" s="59">
        <v>7</v>
      </c>
      <c r="K580" s="60">
        <v>2017</v>
      </c>
      <c r="L580" s="31" t="s">
        <v>704</v>
      </c>
      <c r="M580" s="31">
        <v>516289.26</v>
      </c>
      <c r="N580" s="31">
        <f t="shared" si="20"/>
        <v>433856.52100840339</v>
      </c>
    </row>
    <row r="581" spans="1:14">
      <c r="A581" s="18">
        <v>579</v>
      </c>
      <c r="B581" s="50">
        <v>65</v>
      </c>
      <c r="C581" s="80" t="s">
        <v>584</v>
      </c>
      <c r="D581" s="16"/>
      <c r="E581" s="15"/>
      <c r="F581" s="31">
        <v>2958.96</v>
      </c>
      <c r="G581" s="31">
        <v>2837.22</v>
      </c>
      <c r="H581" s="31">
        <v>7802.36</v>
      </c>
      <c r="I581" s="59">
        <v>6</v>
      </c>
      <c r="J581" s="59">
        <v>7</v>
      </c>
      <c r="K581" s="60">
        <v>2017</v>
      </c>
      <c r="L581" s="31" t="s">
        <v>704</v>
      </c>
      <c r="M581" s="31">
        <v>843925.63</v>
      </c>
      <c r="N581" s="31">
        <f t="shared" si="20"/>
        <v>709181.20168067235</v>
      </c>
    </row>
    <row r="582" spans="1:14">
      <c r="A582" s="23">
        <v>580</v>
      </c>
      <c r="B582" s="50">
        <v>66</v>
      </c>
      <c r="C582" s="74" t="s">
        <v>585</v>
      </c>
      <c r="D582" s="16"/>
      <c r="E582" s="15"/>
      <c r="F582" s="31">
        <v>4047.14</v>
      </c>
      <c r="G582" s="31">
        <v>3931.15</v>
      </c>
      <c r="H582" s="31">
        <v>10614.05</v>
      </c>
      <c r="I582" s="59">
        <v>4</v>
      </c>
      <c r="J582" s="59">
        <v>7</v>
      </c>
      <c r="K582" s="60">
        <v>2017</v>
      </c>
      <c r="L582" s="31" t="s">
        <v>704</v>
      </c>
      <c r="M582" s="31">
        <v>1367184.06</v>
      </c>
      <c r="N582" s="31">
        <f t="shared" si="20"/>
        <v>1148894.1680672269</v>
      </c>
    </row>
    <row r="583" spans="1:14">
      <c r="A583" s="18">
        <v>581</v>
      </c>
      <c r="B583" s="50">
        <v>67</v>
      </c>
      <c r="C583" s="87" t="s">
        <v>586</v>
      </c>
      <c r="D583" s="16"/>
      <c r="E583" s="15"/>
      <c r="F583" s="31">
        <v>4575.9799999999996</v>
      </c>
      <c r="G583" s="31">
        <v>4830.6000000000004</v>
      </c>
      <c r="H583" s="31">
        <v>13284.15</v>
      </c>
      <c r="I583" s="59">
        <v>4</v>
      </c>
      <c r="J583" s="59">
        <v>7</v>
      </c>
      <c r="K583" s="60">
        <v>2017</v>
      </c>
      <c r="L583" s="31" t="s">
        <v>704</v>
      </c>
      <c r="M583" s="31">
        <v>1513783.27</v>
      </c>
      <c r="N583" s="31">
        <f t="shared" si="20"/>
        <v>1272086.781512605</v>
      </c>
    </row>
    <row r="584" spans="1:14">
      <c r="A584" s="23">
        <v>582</v>
      </c>
      <c r="B584" s="50">
        <v>68</v>
      </c>
      <c r="C584" s="78" t="s">
        <v>587</v>
      </c>
      <c r="D584" s="16"/>
      <c r="E584" s="15"/>
      <c r="F584" s="31">
        <v>2606.4699999999998</v>
      </c>
      <c r="G584" s="31">
        <v>2414.12</v>
      </c>
      <c r="H584" s="31">
        <v>6638.83</v>
      </c>
      <c r="I584" s="59">
        <v>11</v>
      </c>
      <c r="J584" s="59">
        <v>7</v>
      </c>
      <c r="K584" s="60">
        <v>2017</v>
      </c>
      <c r="L584" s="31" t="s">
        <v>704</v>
      </c>
      <c r="M584" s="31">
        <v>845462.94</v>
      </c>
      <c r="N584" s="31">
        <f t="shared" si="20"/>
        <v>710473.0588235294</v>
      </c>
    </row>
    <row r="585" spans="1:14">
      <c r="A585" s="18">
        <v>583</v>
      </c>
      <c r="B585" s="50">
        <v>69</v>
      </c>
      <c r="C585" s="76" t="s">
        <v>588</v>
      </c>
      <c r="D585" s="16"/>
      <c r="E585" s="15"/>
      <c r="F585" s="31">
        <v>2626.67</v>
      </c>
      <c r="G585" s="31">
        <v>2655.84</v>
      </c>
      <c r="H585" s="31">
        <v>7303.56</v>
      </c>
      <c r="I585" s="59">
        <v>11</v>
      </c>
      <c r="J585" s="59">
        <v>7</v>
      </c>
      <c r="K585" s="60">
        <v>2017</v>
      </c>
      <c r="L585" s="31" t="s">
        <v>704</v>
      </c>
      <c r="M585" s="31">
        <v>853781.07</v>
      </c>
      <c r="N585" s="31">
        <f t="shared" si="20"/>
        <v>717463.08403361344</v>
      </c>
    </row>
    <row r="586" spans="1:14">
      <c r="A586" s="23">
        <v>584</v>
      </c>
      <c r="B586" s="50">
        <v>70</v>
      </c>
      <c r="C586" s="78" t="s">
        <v>589</v>
      </c>
      <c r="D586" s="16"/>
      <c r="E586" s="15"/>
      <c r="F586" s="31">
        <v>3749.2</v>
      </c>
      <c r="G586" s="31">
        <v>3255</v>
      </c>
      <c r="H586" s="31">
        <v>8951.25</v>
      </c>
      <c r="I586" s="59">
        <v>11</v>
      </c>
      <c r="J586" s="59">
        <v>7</v>
      </c>
      <c r="K586" s="60">
        <v>2017</v>
      </c>
      <c r="L586" s="31" t="s">
        <v>704</v>
      </c>
      <c r="M586" s="31">
        <v>1346241.46</v>
      </c>
      <c r="N586" s="31">
        <f t="shared" si="20"/>
        <v>1131295.3445378151</v>
      </c>
    </row>
    <row r="587" spans="1:14">
      <c r="A587" s="18">
        <v>585</v>
      </c>
      <c r="B587" s="50">
        <v>71</v>
      </c>
      <c r="C587" s="78" t="s">
        <v>590</v>
      </c>
      <c r="D587" s="16"/>
      <c r="E587" s="15"/>
      <c r="F587" s="31">
        <v>6002.07</v>
      </c>
      <c r="G587" s="31">
        <v>4654.6499999999996</v>
      </c>
      <c r="H587" s="31">
        <v>12567.56</v>
      </c>
      <c r="I587" s="59">
        <v>11</v>
      </c>
      <c r="J587" s="59">
        <v>7</v>
      </c>
      <c r="K587" s="60">
        <v>2017</v>
      </c>
      <c r="L587" s="31" t="s">
        <v>704</v>
      </c>
      <c r="M587" s="31">
        <v>1395707.22</v>
      </c>
      <c r="N587" s="31">
        <f t="shared" si="20"/>
        <v>1172863.2100840337</v>
      </c>
    </row>
    <row r="588" spans="1:14">
      <c r="A588" s="23">
        <v>586</v>
      </c>
      <c r="B588" s="50">
        <v>72</v>
      </c>
      <c r="C588" s="78" t="s">
        <v>591</v>
      </c>
      <c r="D588" s="16"/>
      <c r="E588" s="15"/>
      <c r="F588" s="31">
        <v>8865.15</v>
      </c>
      <c r="G588" s="31">
        <v>7630.77</v>
      </c>
      <c r="H588" s="31">
        <v>20910.37</v>
      </c>
      <c r="I588" s="59">
        <v>11</v>
      </c>
      <c r="J588" s="59">
        <v>7</v>
      </c>
      <c r="K588" s="60">
        <v>2017</v>
      </c>
      <c r="L588" s="31" t="s">
        <v>704</v>
      </c>
      <c r="M588" s="31">
        <v>2542390.65</v>
      </c>
      <c r="N588" s="31">
        <f t="shared" si="20"/>
        <v>2136462.7310924372</v>
      </c>
    </row>
    <row r="589" spans="1:14">
      <c r="A589" s="18">
        <v>587</v>
      </c>
      <c r="B589" s="50">
        <v>73</v>
      </c>
      <c r="C589" s="78" t="s">
        <v>592</v>
      </c>
      <c r="D589" s="16"/>
      <c r="E589" s="15"/>
      <c r="F589" s="31">
        <v>3399.44</v>
      </c>
      <c r="G589" s="31">
        <v>3729.43</v>
      </c>
      <c r="H589" s="31">
        <v>10069.459999999999</v>
      </c>
      <c r="I589" s="59">
        <v>11</v>
      </c>
      <c r="J589" s="59">
        <v>7</v>
      </c>
      <c r="K589" s="60">
        <v>2017</v>
      </c>
      <c r="L589" s="31" t="s">
        <v>704</v>
      </c>
      <c r="M589" s="31">
        <v>1045245.65</v>
      </c>
      <c r="N589" s="31">
        <f t="shared" si="20"/>
        <v>878357.68907563027</v>
      </c>
    </row>
    <row r="590" spans="1:14">
      <c r="A590" s="23">
        <v>588</v>
      </c>
      <c r="B590" s="50">
        <v>74</v>
      </c>
      <c r="C590" s="78" t="s">
        <v>593</v>
      </c>
      <c r="D590" s="16"/>
      <c r="E590" s="15"/>
      <c r="F590" s="31">
        <v>3134.51</v>
      </c>
      <c r="G590" s="31">
        <v>2616.79</v>
      </c>
      <c r="H590" s="31">
        <v>7196.17</v>
      </c>
      <c r="I590" s="59">
        <v>12</v>
      </c>
      <c r="J590" s="59">
        <v>7</v>
      </c>
      <c r="K590" s="60">
        <v>2017</v>
      </c>
      <c r="L590" s="31" t="s">
        <v>704</v>
      </c>
      <c r="M590" s="31">
        <v>588017.06999999995</v>
      </c>
      <c r="N590" s="31">
        <f t="shared" si="20"/>
        <v>494131.99159663863</v>
      </c>
    </row>
    <row r="591" spans="1:14">
      <c r="A591" s="18">
        <v>589</v>
      </c>
      <c r="B591" s="50">
        <v>75</v>
      </c>
      <c r="C591" s="81" t="s">
        <v>594</v>
      </c>
      <c r="D591" s="16"/>
      <c r="E591" s="15"/>
      <c r="F591" s="31">
        <v>1329.4</v>
      </c>
      <c r="G591" s="31">
        <v>741.2</v>
      </c>
      <c r="H591" s="31">
        <v>2083.3000000000002</v>
      </c>
      <c r="I591" s="59">
        <v>27</v>
      </c>
      <c r="J591" s="59">
        <v>7</v>
      </c>
      <c r="K591" s="60">
        <v>2017</v>
      </c>
      <c r="L591" s="31" t="s">
        <v>704</v>
      </c>
      <c r="M591" s="31">
        <v>310146.59000000003</v>
      </c>
      <c r="N591" s="31">
        <f t="shared" si="20"/>
        <v>260627.38655462189</v>
      </c>
    </row>
    <row r="592" spans="1:14">
      <c r="A592" s="23">
        <v>590</v>
      </c>
      <c r="B592" s="50">
        <v>76</v>
      </c>
      <c r="C592" s="79" t="s">
        <v>595</v>
      </c>
      <c r="D592" s="16"/>
      <c r="E592" s="15"/>
      <c r="F592" s="31">
        <v>2457.29</v>
      </c>
      <c r="G592" s="31">
        <v>2617.5300000000002</v>
      </c>
      <c r="H592" s="31">
        <v>7198.21</v>
      </c>
      <c r="I592" s="59">
        <v>27</v>
      </c>
      <c r="J592" s="59">
        <v>7</v>
      </c>
      <c r="K592" s="60">
        <v>2017</v>
      </c>
      <c r="L592" s="31" t="s">
        <v>704</v>
      </c>
      <c r="M592" s="31">
        <v>692195.64</v>
      </c>
      <c r="N592" s="31">
        <f t="shared" si="20"/>
        <v>581677.00840336143</v>
      </c>
    </row>
    <row r="593" spans="1:14">
      <c r="A593" s="18">
        <v>591</v>
      </c>
      <c r="B593" s="50">
        <v>77</v>
      </c>
      <c r="C593" s="81" t="s">
        <v>596</v>
      </c>
      <c r="D593" s="16"/>
      <c r="E593" s="15"/>
      <c r="F593" s="31">
        <v>5674.55</v>
      </c>
      <c r="G593" s="31">
        <v>6282.83</v>
      </c>
      <c r="H593" s="31">
        <v>16866.98</v>
      </c>
      <c r="I593" s="59">
        <v>27</v>
      </c>
      <c r="J593" s="59">
        <v>7</v>
      </c>
      <c r="K593" s="60">
        <v>2017</v>
      </c>
      <c r="L593" s="31" t="s">
        <v>704</v>
      </c>
      <c r="M593" s="31">
        <v>1499678.46</v>
      </c>
      <c r="N593" s="31">
        <f t="shared" si="20"/>
        <v>1260234</v>
      </c>
    </row>
    <row r="594" spans="1:14">
      <c r="A594" s="23">
        <v>592</v>
      </c>
      <c r="B594" s="50">
        <v>78</v>
      </c>
      <c r="C594" s="81" t="s">
        <v>597</v>
      </c>
      <c r="D594" s="16"/>
      <c r="E594" s="15"/>
      <c r="F594" s="31">
        <v>4298.68</v>
      </c>
      <c r="G594" s="31">
        <v>2915.6</v>
      </c>
      <c r="H594" s="31">
        <v>8017.9</v>
      </c>
      <c r="I594" s="59">
        <v>28</v>
      </c>
      <c r="J594" s="59">
        <v>7</v>
      </c>
      <c r="K594" s="60">
        <v>2017</v>
      </c>
      <c r="L594" s="31" t="s">
        <v>704</v>
      </c>
      <c r="M594" s="31">
        <v>1019841.3</v>
      </c>
      <c r="N594" s="31">
        <f t="shared" si="20"/>
        <v>857009.49579831946</v>
      </c>
    </row>
    <row r="595" spans="1:14">
      <c r="A595" s="18">
        <v>593</v>
      </c>
      <c r="B595" s="50">
        <v>79</v>
      </c>
      <c r="C595" s="79" t="s">
        <v>598</v>
      </c>
      <c r="D595" s="16"/>
      <c r="E595" s="15"/>
      <c r="F595" s="31">
        <v>8884.9</v>
      </c>
      <c r="G595" s="31">
        <v>8187.33</v>
      </c>
      <c r="H595" s="31">
        <v>22515.16</v>
      </c>
      <c r="I595" s="59">
        <v>28</v>
      </c>
      <c r="J595" s="59">
        <v>7</v>
      </c>
      <c r="K595" s="60">
        <v>2017</v>
      </c>
      <c r="L595" s="31" t="s">
        <v>704</v>
      </c>
      <c r="M595" s="31">
        <v>2778756.16</v>
      </c>
      <c r="N595" s="31">
        <f t="shared" si="20"/>
        <v>2335089.2100840337</v>
      </c>
    </row>
    <row r="596" spans="1:14">
      <c r="A596" s="23">
        <v>594</v>
      </c>
      <c r="B596" s="50">
        <v>80</v>
      </c>
      <c r="C596" s="79" t="s">
        <v>599</v>
      </c>
      <c r="D596" s="16"/>
      <c r="E596" s="15"/>
      <c r="F596" s="31">
        <v>2982.91</v>
      </c>
      <c r="G596" s="31">
        <v>2754.9</v>
      </c>
      <c r="H596" s="31">
        <v>7575.97</v>
      </c>
      <c r="I596" s="59">
        <v>27</v>
      </c>
      <c r="J596" s="59">
        <v>7</v>
      </c>
      <c r="K596" s="60">
        <v>2017</v>
      </c>
      <c r="L596" s="31" t="s">
        <v>704</v>
      </c>
      <c r="M596" s="31">
        <v>822982.9</v>
      </c>
      <c r="N596" s="31">
        <f t="shared" si="20"/>
        <v>691582.26890756306</v>
      </c>
    </row>
    <row r="597" spans="1:14">
      <c r="A597" s="18">
        <v>595</v>
      </c>
      <c r="B597" s="50">
        <v>81</v>
      </c>
      <c r="C597" s="79" t="s">
        <v>600</v>
      </c>
      <c r="D597" s="16"/>
      <c r="E597" s="15"/>
      <c r="F597" s="31">
        <v>2410.75</v>
      </c>
      <c r="G597" s="31">
        <v>2345.36</v>
      </c>
      <c r="H597" s="31">
        <v>6449.74</v>
      </c>
      <c r="I597" s="59">
        <v>27</v>
      </c>
      <c r="J597" s="59">
        <v>7</v>
      </c>
      <c r="K597" s="60">
        <v>2017</v>
      </c>
      <c r="L597" s="31" t="s">
        <v>704</v>
      </c>
      <c r="M597" s="31">
        <v>807988.3</v>
      </c>
      <c r="N597" s="31">
        <f t="shared" si="20"/>
        <v>678981.76470588241</v>
      </c>
    </row>
    <row r="598" spans="1:14">
      <c r="A598" s="23">
        <v>596</v>
      </c>
      <c r="B598" s="50">
        <v>82</v>
      </c>
      <c r="C598" s="79" t="s">
        <v>601</v>
      </c>
      <c r="D598" s="16"/>
      <c r="E598" s="15"/>
      <c r="F598" s="31">
        <v>9875.64</v>
      </c>
      <c r="G598" s="31">
        <v>7125.6</v>
      </c>
      <c r="H598" s="31">
        <v>19595.34</v>
      </c>
      <c r="I598" s="59">
        <v>5</v>
      </c>
      <c r="J598" s="59">
        <v>7</v>
      </c>
      <c r="K598" s="60">
        <v>2017</v>
      </c>
      <c r="L598" s="31" t="s">
        <v>704</v>
      </c>
      <c r="M598" s="31">
        <v>2620948.42</v>
      </c>
      <c r="N598" s="31">
        <f t="shared" si="20"/>
        <v>2202477.6638655462</v>
      </c>
    </row>
    <row r="599" spans="1:14">
      <c r="A599" s="18">
        <v>597</v>
      </c>
      <c r="B599" s="50">
        <v>83</v>
      </c>
      <c r="C599" s="81" t="s">
        <v>602</v>
      </c>
      <c r="D599" s="16"/>
      <c r="E599" s="15"/>
      <c r="F599" s="31">
        <v>4185.57</v>
      </c>
      <c r="G599" s="31">
        <v>3976.17</v>
      </c>
      <c r="H599" s="31">
        <v>10934.47</v>
      </c>
      <c r="I599" s="59">
        <v>7</v>
      </c>
      <c r="J599" s="59">
        <v>7</v>
      </c>
      <c r="K599" s="60">
        <v>2017</v>
      </c>
      <c r="L599" s="31" t="s">
        <v>704</v>
      </c>
      <c r="M599" s="31">
        <v>1097662.3999999999</v>
      </c>
      <c r="N599" s="31">
        <f t="shared" si="20"/>
        <v>922405.37815126043</v>
      </c>
    </row>
    <row r="600" spans="1:14">
      <c r="A600" s="23">
        <v>598</v>
      </c>
      <c r="B600" s="50">
        <v>84</v>
      </c>
      <c r="C600" s="79" t="s">
        <v>603</v>
      </c>
      <c r="D600" s="16"/>
      <c r="E600" s="15"/>
      <c r="F600" s="31">
        <v>7598.93</v>
      </c>
      <c r="G600" s="31">
        <v>5865.94</v>
      </c>
      <c r="H600" s="31">
        <v>15838.04</v>
      </c>
      <c r="I600" s="59">
        <v>4</v>
      </c>
      <c r="J600" s="59">
        <v>7</v>
      </c>
      <c r="K600" s="60">
        <v>2017</v>
      </c>
      <c r="L600" s="31" t="s">
        <v>704</v>
      </c>
      <c r="M600" s="31">
        <v>1887186.46</v>
      </c>
      <c r="N600" s="31">
        <f t="shared" si="20"/>
        <v>1585870.9747899161</v>
      </c>
    </row>
    <row r="601" spans="1:14">
      <c r="A601" s="18">
        <v>599</v>
      </c>
      <c r="B601" s="50">
        <v>85</v>
      </c>
      <c r="C601" s="79" t="s">
        <v>604</v>
      </c>
      <c r="D601" s="16"/>
      <c r="E601" s="15"/>
      <c r="F601" s="31">
        <v>9684.68</v>
      </c>
      <c r="G601" s="31">
        <v>8510.01</v>
      </c>
      <c r="H601" s="31">
        <v>23402.53</v>
      </c>
      <c r="I601" s="59">
        <v>6</v>
      </c>
      <c r="J601" s="59">
        <v>7</v>
      </c>
      <c r="K601" s="60">
        <v>2017</v>
      </c>
      <c r="L601" s="31" t="s">
        <v>704</v>
      </c>
      <c r="M601" s="31">
        <v>2867815.27</v>
      </c>
      <c r="N601" s="31">
        <f t="shared" si="20"/>
        <v>2409928.7983193276</v>
      </c>
    </row>
    <row r="602" spans="1:14">
      <c r="A602" s="23">
        <v>600</v>
      </c>
      <c r="B602" s="50">
        <v>86</v>
      </c>
      <c r="C602" s="79" t="s">
        <v>605</v>
      </c>
      <c r="D602" s="16"/>
      <c r="E602" s="15"/>
      <c r="F602" s="31">
        <v>3126</v>
      </c>
      <c r="G602" s="31">
        <v>2879.81</v>
      </c>
      <c r="H602" s="31">
        <v>7919.47</v>
      </c>
      <c r="I602" s="59">
        <v>7</v>
      </c>
      <c r="J602" s="59">
        <v>7</v>
      </c>
      <c r="K602" s="60">
        <v>2017</v>
      </c>
      <c r="L602" s="31" t="s">
        <v>704</v>
      </c>
      <c r="M602" s="31">
        <v>1159913.71</v>
      </c>
      <c r="N602" s="31">
        <f t="shared" si="20"/>
        <v>974717.40336134459</v>
      </c>
    </row>
    <row r="603" spans="1:14">
      <c r="A603" s="18">
        <v>601</v>
      </c>
      <c r="B603" s="50">
        <v>87</v>
      </c>
      <c r="C603" s="79" t="s">
        <v>606</v>
      </c>
      <c r="D603" s="16"/>
      <c r="E603" s="15"/>
      <c r="F603" s="31">
        <v>2771.65</v>
      </c>
      <c r="G603" s="31">
        <v>2788.01</v>
      </c>
      <c r="H603" s="31">
        <v>7623.06</v>
      </c>
      <c r="I603" s="59">
        <v>4</v>
      </c>
      <c r="J603" s="59">
        <v>7</v>
      </c>
      <c r="K603" s="60">
        <v>2017</v>
      </c>
      <c r="L603" s="31" t="s">
        <v>704</v>
      </c>
      <c r="M603" s="31">
        <v>755233.15</v>
      </c>
      <c r="N603" s="31">
        <f t="shared" si="20"/>
        <v>634649.70588235301</v>
      </c>
    </row>
    <row r="604" spans="1:14">
      <c r="A604" s="23">
        <v>602</v>
      </c>
      <c r="B604" s="50">
        <v>88</v>
      </c>
      <c r="C604" s="79" t="s">
        <v>607</v>
      </c>
      <c r="D604" s="16"/>
      <c r="E604" s="15"/>
      <c r="F604" s="31">
        <v>7277.98</v>
      </c>
      <c r="G604" s="31">
        <v>5057.95</v>
      </c>
      <c r="H604" s="31">
        <v>13909.36</v>
      </c>
      <c r="I604" s="59">
        <v>10</v>
      </c>
      <c r="J604" s="59">
        <v>7</v>
      </c>
      <c r="K604" s="60">
        <v>2017</v>
      </c>
      <c r="L604" s="31" t="s">
        <v>704</v>
      </c>
      <c r="M604" s="31">
        <v>1445477.71</v>
      </c>
      <c r="N604" s="31">
        <f t="shared" si="20"/>
        <v>1214687.1512605043</v>
      </c>
    </row>
    <row r="605" spans="1:14">
      <c r="A605" s="18">
        <v>603</v>
      </c>
      <c r="B605" s="50">
        <v>89</v>
      </c>
      <c r="C605" s="79" t="s">
        <v>608</v>
      </c>
      <c r="D605" s="16"/>
      <c r="E605" s="15"/>
      <c r="F605" s="31">
        <v>3854.12</v>
      </c>
      <c r="G605" s="31">
        <v>3900.23</v>
      </c>
      <c r="H605" s="31">
        <v>10627.34</v>
      </c>
      <c r="I605" s="59">
        <v>13</v>
      </c>
      <c r="J605" s="59">
        <v>7</v>
      </c>
      <c r="K605" s="60">
        <v>2017</v>
      </c>
      <c r="L605" s="31" t="s">
        <v>704</v>
      </c>
      <c r="M605" s="31">
        <v>1129829.49</v>
      </c>
      <c r="N605" s="31">
        <f t="shared" si="20"/>
        <v>949436.54621848743</v>
      </c>
    </row>
    <row r="606" spans="1:14">
      <c r="A606" s="23">
        <v>604</v>
      </c>
      <c r="B606" s="50">
        <v>90</v>
      </c>
      <c r="C606" s="90" t="s">
        <v>609</v>
      </c>
      <c r="D606" s="16"/>
      <c r="E606" s="15"/>
      <c r="F606" s="31">
        <v>4228.43</v>
      </c>
      <c r="G606" s="31">
        <v>3417.86</v>
      </c>
      <c r="H606" s="31">
        <v>9228.2199999999993</v>
      </c>
      <c r="I606" s="59">
        <v>17</v>
      </c>
      <c r="J606" s="59">
        <v>7</v>
      </c>
      <c r="K606" s="60">
        <v>2017</v>
      </c>
      <c r="L606" s="31" t="s">
        <v>704</v>
      </c>
      <c r="M606" s="31">
        <v>1155863.96</v>
      </c>
      <c r="N606" s="31">
        <f t="shared" si="20"/>
        <v>971314.25210084033</v>
      </c>
    </row>
    <row r="607" spans="1:14">
      <c r="A607" s="18">
        <v>605</v>
      </c>
      <c r="B607" s="50">
        <v>91</v>
      </c>
      <c r="C607" s="89" t="s">
        <v>610</v>
      </c>
      <c r="D607" s="16"/>
      <c r="E607" s="15"/>
      <c r="F607" s="31">
        <v>6554.59</v>
      </c>
      <c r="G607" s="31">
        <v>4962.74</v>
      </c>
      <c r="H607" s="31">
        <v>13647.54</v>
      </c>
      <c r="I607" s="59">
        <v>17</v>
      </c>
      <c r="J607" s="59">
        <v>7</v>
      </c>
      <c r="K607" s="60">
        <v>2017</v>
      </c>
      <c r="L607" s="31" t="s">
        <v>704</v>
      </c>
      <c r="M607" s="31">
        <v>2232789.7000000002</v>
      </c>
      <c r="N607" s="31">
        <f t="shared" si="20"/>
        <v>1876293.8655462188</v>
      </c>
    </row>
    <row r="608" spans="1:14">
      <c r="A608" s="23">
        <v>606</v>
      </c>
      <c r="B608" s="50">
        <v>92</v>
      </c>
      <c r="C608" s="89" t="s">
        <v>611</v>
      </c>
      <c r="D608" s="16"/>
      <c r="E608" s="15"/>
      <c r="F608" s="31">
        <v>5936.92</v>
      </c>
      <c r="G608" s="31">
        <v>4782.2299999999996</v>
      </c>
      <c r="H608" s="31">
        <v>13151.13</v>
      </c>
      <c r="I608" s="59">
        <v>17</v>
      </c>
      <c r="J608" s="59">
        <v>7</v>
      </c>
      <c r="K608" s="60">
        <v>2017</v>
      </c>
      <c r="L608" s="31" t="s">
        <v>704</v>
      </c>
      <c r="M608" s="31">
        <v>1621607.8</v>
      </c>
      <c r="N608" s="31">
        <f t="shared" si="20"/>
        <v>1362695.630252101</v>
      </c>
    </row>
    <row r="609" spans="1:14">
      <c r="A609" s="18">
        <v>607</v>
      </c>
      <c r="B609" s="50">
        <v>93</v>
      </c>
      <c r="C609" s="89" t="s">
        <v>612</v>
      </c>
      <c r="D609" s="16"/>
      <c r="E609" s="15"/>
      <c r="F609" s="31">
        <v>4568.12</v>
      </c>
      <c r="G609" s="31">
        <v>3745.1</v>
      </c>
      <c r="H609" s="31">
        <v>10111.77</v>
      </c>
      <c r="I609" s="59">
        <v>18</v>
      </c>
      <c r="J609" s="59">
        <v>7</v>
      </c>
      <c r="K609" s="60">
        <v>2017</v>
      </c>
      <c r="L609" s="31" t="s">
        <v>704</v>
      </c>
      <c r="M609" s="31">
        <v>1321490.44</v>
      </c>
      <c r="N609" s="31">
        <f t="shared" si="20"/>
        <v>1110496.1680672269</v>
      </c>
    </row>
    <row r="610" spans="1:14">
      <c r="A610" s="23">
        <v>608</v>
      </c>
      <c r="B610" s="50">
        <v>94</v>
      </c>
      <c r="C610" s="89" t="s">
        <v>613</v>
      </c>
      <c r="D610" s="16"/>
      <c r="E610" s="15"/>
      <c r="F610" s="31">
        <v>3024.84</v>
      </c>
      <c r="G610" s="31">
        <v>2762.71</v>
      </c>
      <c r="H610" s="31">
        <v>7597.45</v>
      </c>
      <c r="I610" s="59">
        <v>20</v>
      </c>
      <c r="J610" s="59">
        <v>7</v>
      </c>
      <c r="K610" s="60">
        <v>2017</v>
      </c>
      <c r="L610" s="31" t="s">
        <v>704</v>
      </c>
      <c r="M610" s="31">
        <v>1008622.84</v>
      </c>
      <c r="N610" s="31">
        <f t="shared" si="20"/>
        <v>847582.21848739497</v>
      </c>
    </row>
    <row r="611" spans="1:14">
      <c r="A611" s="18">
        <v>609</v>
      </c>
      <c r="B611" s="50">
        <v>95</v>
      </c>
      <c r="C611" s="90" t="s">
        <v>614</v>
      </c>
      <c r="D611" s="16"/>
      <c r="E611" s="15"/>
      <c r="F611" s="31">
        <v>3277.9</v>
      </c>
      <c r="G611" s="31">
        <v>2367.1</v>
      </c>
      <c r="H611" s="31">
        <v>6509.53</v>
      </c>
      <c r="I611" s="59">
        <v>20</v>
      </c>
      <c r="J611" s="59">
        <v>7</v>
      </c>
      <c r="K611" s="60">
        <v>2017</v>
      </c>
      <c r="L611" s="31" t="s">
        <v>704</v>
      </c>
      <c r="M611" s="31">
        <v>969059.92</v>
      </c>
      <c r="N611" s="31">
        <f t="shared" si="20"/>
        <v>814336.06722689082</v>
      </c>
    </row>
    <row r="612" spans="1:14">
      <c r="A612" s="23">
        <v>610</v>
      </c>
      <c r="B612" s="50">
        <v>96</v>
      </c>
      <c r="C612" s="89" t="s">
        <v>615</v>
      </c>
      <c r="D612" s="16"/>
      <c r="E612" s="15"/>
      <c r="F612" s="31">
        <v>3436.71</v>
      </c>
      <c r="G612" s="31">
        <v>3782.7</v>
      </c>
      <c r="H612" s="31">
        <v>10213.290000000001</v>
      </c>
      <c r="I612" s="59">
        <v>20</v>
      </c>
      <c r="J612" s="59">
        <v>7</v>
      </c>
      <c r="K612" s="60">
        <v>2017</v>
      </c>
      <c r="L612" s="31" t="s">
        <v>704</v>
      </c>
      <c r="M612" s="31">
        <v>1062732.42</v>
      </c>
      <c r="N612" s="31">
        <f t="shared" si="20"/>
        <v>893052.45378151257</v>
      </c>
    </row>
    <row r="613" spans="1:14">
      <c r="A613" s="18">
        <v>611</v>
      </c>
      <c r="B613" s="50">
        <v>97</v>
      </c>
      <c r="C613" s="89" t="s">
        <v>616</v>
      </c>
      <c r="D613" s="16"/>
      <c r="E613" s="15"/>
      <c r="F613" s="31">
        <v>4140.0200000000004</v>
      </c>
      <c r="G613" s="31">
        <v>2384.34</v>
      </c>
      <c r="H613" s="31">
        <v>6437.72</v>
      </c>
      <c r="I613" s="59">
        <v>20</v>
      </c>
      <c r="J613" s="59">
        <v>7</v>
      </c>
      <c r="K613" s="60">
        <v>2017</v>
      </c>
      <c r="L613" s="31" t="s">
        <v>704</v>
      </c>
      <c r="M613" s="31">
        <v>976499.75</v>
      </c>
      <c r="N613" s="31">
        <f t="shared" si="20"/>
        <v>820588.02521008404</v>
      </c>
    </row>
    <row r="614" spans="1:14">
      <c r="A614" s="23">
        <v>612</v>
      </c>
      <c r="B614" s="50">
        <v>98</v>
      </c>
      <c r="C614" s="89" t="s">
        <v>617</v>
      </c>
      <c r="D614" s="16"/>
      <c r="E614" s="15"/>
      <c r="F614" s="31">
        <v>3697.29</v>
      </c>
      <c r="G614" s="31">
        <v>2280.52</v>
      </c>
      <c r="H614" s="31">
        <v>6157.4</v>
      </c>
      <c r="I614" s="59">
        <v>20</v>
      </c>
      <c r="J614" s="59">
        <v>7</v>
      </c>
      <c r="K614" s="60">
        <v>2017</v>
      </c>
      <c r="L614" s="31" t="s">
        <v>704</v>
      </c>
      <c r="M614" s="31">
        <v>1071887.4099999999</v>
      </c>
      <c r="N614" s="31">
        <f t="shared" si="20"/>
        <v>900745.72268907563</v>
      </c>
    </row>
    <row r="615" spans="1:14">
      <c r="A615" s="18">
        <v>613</v>
      </c>
      <c r="B615" s="50">
        <v>99</v>
      </c>
      <c r="C615" s="89" t="s">
        <v>618</v>
      </c>
      <c r="D615" s="16"/>
      <c r="E615" s="15"/>
      <c r="F615" s="31">
        <v>1252.3699999999999</v>
      </c>
      <c r="G615" s="31">
        <v>853.65</v>
      </c>
      <c r="H615" s="31">
        <v>2219.4899999999998</v>
      </c>
      <c r="I615" s="59">
        <v>21</v>
      </c>
      <c r="J615" s="59">
        <v>7</v>
      </c>
      <c r="K615" s="60">
        <v>2017</v>
      </c>
      <c r="L615" s="31" t="s">
        <v>704</v>
      </c>
      <c r="M615" s="31">
        <v>333153.42</v>
      </c>
      <c r="N615" s="31">
        <f t="shared" si="20"/>
        <v>279960.85714285716</v>
      </c>
    </row>
    <row r="616" spans="1:14">
      <c r="A616" s="23">
        <v>614</v>
      </c>
      <c r="B616" s="50">
        <v>100</v>
      </c>
      <c r="C616" s="79" t="s">
        <v>619</v>
      </c>
      <c r="D616" s="16"/>
      <c r="E616" s="15"/>
      <c r="F616" s="31">
        <v>6836.22</v>
      </c>
      <c r="G616" s="31">
        <v>7260.98</v>
      </c>
      <c r="H616" s="31">
        <v>19822.55</v>
      </c>
      <c r="I616" s="59">
        <v>14</v>
      </c>
      <c r="J616" s="59">
        <v>7</v>
      </c>
      <c r="K616" s="60">
        <v>2017</v>
      </c>
      <c r="L616" s="31" t="s">
        <v>704</v>
      </c>
      <c r="M616" s="31">
        <v>1844498.78</v>
      </c>
      <c r="N616" s="31">
        <f t="shared" si="20"/>
        <v>1549998.9747899161</v>
      </c>
    </row>
    <row r="617" spans="1:14">
      <c r="A617" s="18">
        <v>615</v>
      </c>
      <c r="B617" s="50">
        <v>101</v>
      </c>
      <c r="C617" s="89" t="s">
        <v>620</v>
      </c>
      <c r="D617" s="16"/>
      <c r="E617" s="15"/>
      <c r="F617" s="31">
        <v>2300.16</v>
      </c>
      <c r="G617" s="31">
        <v>1869.6</v>
      </c>
      <c r="H617" s="31">
        <v>5047.92</v>
      </c>
      <c r="I617" s="59">
        <v>13</v>
      </c>
      <c r="J617" s="59">
        <v>7</v>
      </c>
      <c r="K617" s="60">
        <v>2017</v>
      </c>
      <c r="L617" s="31" t="s">
        <v>704</v>
      </c>
      <c r="M617" s="31">
        <v>684012.23</v>
      </c>
      <c r="N617" s="31">
        <f t="shared" ref="N617:N646" si="21">M617/1.19</f>
        <v>574800.19327731093</v>
      </c>
    </row>
    <row r="618" spans="1:14">
      <c r="A618" s="23">
        <v>616</v>
      </c>
      <c r="B618" s="50">
        <v>102</v>
      </c>
      <c r="C618" s="90" t="s">
        <v>621</v>
      </c>
      <c r="D618" s="16"/>
      <c r="E618" s="15"/>
      <c r="F618" s="31">
        <v>3073.61</v>
      </c>
      <c r="G618" s="31">
        <v>2251.77</v>
      </c>
      <c r="H618" s="31">
        <v>6192.37</v>
      </c>
      <c r="I618" s="59">
        <v>17</v>
      </c>
      <c r="J618" s="59">
        <v>7</v>
      </c>
      <c r="K618" s="60">
        <v>2017</v>
      </c>
      <c r="L618" s="31" t="s">
        <v>704</v>
      </c>
      <c r="M618" s="31">
        <v>905786.78</v>
      </c>
      <c r="N618" s="31">
        <f t="shared" si="21"/>
        <v>761165.36134453793</v>
      </c>
    </row>
    <row r="619" spans="1:14">
      <c r="A619" s="18">
        <v>617</v>
      </c>
      <c r="B619" s="50">
        <v>103</v>
      </c>
      <c r="C619" s="89" t="s">
        <v>622</v>
      </c>
      <c r="D619" s="16"/>
      <c r="E619" s="15"/>
      <c r="F619" s="31">
        <v>2635.98</v>
      </c>
      <c r="G619" s="31">
        <v>2303.0300000000002</v>
      </c>
      <c r="H619" s="31">
        <v>8751.5</v>
      </c>
      <c r="I619" s="59">
        <v>17</v>
      </c>
      <c r="J619" s="59">
        <v>7</v>
      </c>
      <c r="K619" s="60">
        <v>2017</v>
      </c>
      <c r="L619" s="31" t="s">
        <v>704</v>
      </c>
      <c r="M619" s="31">
        <v>962205.92</v>
      </c>
      <c r="N619" s="31">
        <f t="shared" si="21"/>
        <v>808576.40336134459</v>
      </c>
    </row>
    <row r="620" spans="1:14">
      <c r="A620" s="23">
        <v>618</v>
      </c>
      <c r="B620" s="50">
        <v>104</v>
      </c>
      <c r="C620" s="89" t="s">
        <v>623</v>
      </c>
      <c r="D620" s="16"/>
      <c r="E620" s="15"/>
      <c r="F620" s="31">
        <v>2083.15</v>
      </c>
      <c r="G620" s="31">
        <v>1554.8</v>
      </c>
      <c r="H620" s="31">
        <v>4197.96</v>
      </c>
      <c r="I620" s="59">
        <v>14</v>
      </c>
      <c r="J620" s="59">
        <v>7</v>
      </c>
      <c r="K620" s="60">
        <v>2017</v>
      </c>
      <c r="L620" s="31" t="s">
        <v>704</v>
      </c>
      <c r="M620" s="31">
        <v>609050.64</v>
      </c>
      <c r="N620" s="31">
        <f t="shared" si="21"/>
        <v>511807.26050420169</v>
      </c>
    </row>
    <row r="621" spans="1:14">
      <c r="A621" s="18">
        <v>619</v>
      </c>
      <c r="B621" s="50">
        <v>105</v>
      </c>
      <c r="C621" s="89" t="s">
        <v>624</v>
      </c>
      <c r="D621" s="16"/>
      <c r="E621" s="15"/>
      <c r="F621" s="31">
        <v>1234.21</v>
      </c>
      <c r="G621" s="31">
        <v>844.1</v>
      </c>
      <c r="H621" s="31">
        <v>2194.66</v>
      </c>
      <c r="I621" s="59">
        <v>17</v>
      </c>
      <c r="J621" s="59">
        <v>7</v>
      </c>
      <c r="K621" s="60">
        <v>2017</v>
      </c>
      <c r="L621" s="31" t="s">
        <v>704</v>
      </c>
      <c r="M621" s="31">
        <v>316015.48</v>
      </c>
      <c r="N621" s="31">
        <f t="shared" si="21"/>
        <v>265559.22689075628</v>
      </c>
    </row>
    <row r="622" spans="1:14">
      <c r="A622" s="23">
        <v>620</v>
      </c>
      <c r="B622" s="50">
        <v>106</v>
      </c>
      <c r="C622" s="89" t="s">
        <v>625</v>
      </c>
      <c r="D622" s="16"/>
      <c r="E622" s="15"/>
      <c r="F622" s="31">
        <v>3373.39</v>
      </c>
      <c r="G622" s="31">
        <v>2805.87</v>
      </c>
      <c r="H622" s="31">
        <v>7716.14</v>
      </c>
      <c r="I622" s="59">
        <v>14</v>
      </c>
      <c r="J622" s="59">
        <v>7</v>
      </c>
      <c r="K622" s="60">
        <v>2017</v>
      </c>
      <c r="L622" s="31" t="s">
        <v>704</v>
      </c>
      <c r="M622" s="31">
        <v>984679.42</v>
      </c>
      <c r="N622" s="31">
        <f t="shared" si="21"/>
        <v>827461.6974789917</v>
      </c>
    </row>
    <row r="623" spans="1:14">
      <c r="A623" s="18">
        <v>621</v>
      </c>
      <c r="B623" s="50">
        <v>107</v>
      </c>
      <c r="C623" s="90" t="s">
        <v>626</v>
      </c>
      <c r="D623" s="16"/>
      <c r="E623" s="15"/>
      <c r="F623" s="31">
        <v>2744.1</v>
      </c>
      <c r="G623" s="31">
        <v>2377.5700000000002</v>
      </c>
      <c r="H623" s="31">
        <v>6538.32</v>
      </c>
      <c r="I623" s="59">
        <v>14</v>
      </c>
      <c r="J623" s="59">
        <v>7</v>
      </c>
      <c r="K623" s="60">
        <v>2017</v>
      </c>
      <c r="L623" s="31" t="s">
        <v>704</v>
      </c>
      <c r="M623" s="31">
        <v>853127.64</v>
      </c>
      <c r="N623" s="31">
        <f t="shared" si="21"/>
        <v>716913.98319327738</v>
      </c>
    </row>
    <row r="624" spans="1:14">
      <c r="A624" s="23">
        <v>622</v>
      </c>
      <c r="B624" s="50">
        <v>108</v>
      </c>
      <c r="C624" s="89" t="s">
        <v>627</v>
      </c>
      <c r="D624" s="16"/>
      <c r="E624" s="15"/>
      <c r="F624" s="31">
        <v>6186.54</v>
      </c>
      <c r="G624" s="31">
        <v>4548.09</v>
      </c>
      <c r="H624" s="31">
        <v>12507.25</v>
      </c>
      <c r="I624" s="59">
        <v>6</v>
      </c>
      <c r="J624" s="59">
        <v>7</v>
      </c>
      <c r="K624" s="60">
        <v>2017</v>
      </c>
      <c r="L624" s="31" t="s">
        <v>704</v>
      </c>
      <c r="M624" s="31">
        <v>1752909.66</v>
      </c>
      <c r="N624" s="31">
        <f t="shared" si="21"/>
        <v>1473033.3277310925</v>
      </c>
    </row>
    <row r="625" spans="1:14">
      <c r="A625" s="18">
        <v>623</v>
      </c>
      <c r="B625" s="50">
        <v>109</v>
      </c>
      <c r="C625" s="90" t="s">
        <v>628</v>
      </c>
      <c r="D625" s="16"/>
      <c r="E625" s="15"/>
      <c r="F625" s="31">
        <v>5276.95</v>
      </c>
      <c r="G625" s="31">
        <v>3552.34</v>
      </c>
      <c r="H625" s="31">
        <v>9768.94</v>
      </c>
      <c r="I625" s="59">
        <v>5</v>
      </c>
      <c r="J625" s="59">
        <v>7</v>
      </c>
      <c r="K625" s="60">
        <v>2017</v>
      </c>
      <c r="L625" s="31" t="s">
        <v>704</v>
      </c>
      <c r="M625" s="31">
        <v>1344167.49</v>
      </c>
      <c r="N625" s="31">
        <f t="shared" si="21"/>
        <v>1129552.512605042</v>
      </c>
    </row>
    <row r="626" spans="1:14">
      <c r="A626" s="23">
        <v>624</v>
      </c>
      <c r="B626" s="50">
        <v>110</v>
      </c>
      <c r="C626" s="89" t="s">
        <v>629</v>
      </c>
      <c r="D626" s="16"/>
      <c r="E626" s="15"/>
      <c r="F626" s="31">
        <v>3287.42</v>
      </c>
      <c r="G626" s="31">
        <v>2483.63</v>
      </c>
      <c r="H626" s="31">
        <v>6829.98</v>
      </c>
      <c r="I626" s="59">
        <v>4</v>
      </c>
      <c r="J626" s="59">
        <v>7</v>
      </c>
      <c r="K626" s="60">
        <v>2017</v>
      </c>
      <c r="L626" s="31" t="s">
        <v>704</v>
      </c>
      <c r="M626" s="31">
        <v>994238.58</v>
      </c>
      <c r="N626" s="31">
        <f t="shared" si="21"/>
        <v>835494.60504201683</v>
      </c>
    </row>
    <row r="627" spans="1:14">
      <c r="A627" s="18">
        <v>625</v>
      </c>
      <c r="B627" s="50">
        <v>111</v>
      </c>
      <c r="C627" s="90" t="s">
        <v>630</v>
      </c>
      <c r="D627" s="16"/>
      <c r="E627" s="15"/>
      <c r="F627" s="31">
        <v>15443.48</v>
      </c>
      <c r="G627" s="31">
        <v>13060.28</v>
      </c>
      <c r="H627" s="31">
        <v>35915.769999999997</v>
      </c>
      <c r="I627" s="59">
        <v>5</v>
      </c>
      <c r="J627" s="59">
        <v>7</v>
      </c>
      <c r="K627" s="60">
        <v>2017</v>
      </c>
      <c r="L627" s="31" t="s">
        <v>704</v>
      </c>
      <c r="M627" s="31">
        <v>4349632.97</v>
      </c>
      <c r="N627" s="31">
        <f t="shared" si="21"/>
        <v>3655153.7563025211</v>
      </c>
    </row>
    <row r="628" spans="1:14">
      <c r="A628" s="23">
        <v>626</v>
      </c>
      <c r="B628" s="50">
        <v>112</v>
      </c>
      <c r="C628" s="89" t="s">
        <v>631</v>
      </c>
      <c r="D628" s="16"/>
      <c r="E628" s="15"/>
      <c r="F628" s="31">
        <v>4617.3999999999996</v>
      </c>
      <c r="G628" s="31">
        <v>3576.48</v>
      </c>
      <c r="H628" s="31">
        <v>10142.5</v>
      </c>
      <c r="I628" s="59">
        <v>6</v>
      </c>
      <c r="J628" s="59">
        <v>7</v>
      </c>
      <c r="K628" s="60">
        <v>2017</v>
      </c>
      <c r="L628" s="31" t="s">
        <v>704</v>
      </c>
      <c r="M628" s="31">
        <v>1452627.26</v>
      </c>
      <c r="N628" s="31">
        <f t="shared" si="21"/>
        <v>1220695.1764705882</v>
      </c>
    </row>
    <row r="629" spans="1:14">
      <c r="A629" s="18">
        <v>627</v>
      </c>
      <c r="B629" s="50">
        <v>113</v>
      </c>
      <c r="C629" s="89" t="s">
        <v>632</v>
      </c>
      <c r="D629" s="16"/>
      <c r="E629" s="15"/>
      <c r="F629" s="31">
        <v>9213.64</v>
      </c>
      <c r="G629" s="31">
        <v>6902.55</v>
      </c>
      <c r="H629" s="31">
        <v>18982.009999999998</v>
      </c>
      <c r="I629" s="59">
        <v>5</v>
      </c>
      <c r="J629" s="59">
        <v>7</v>
      </c>
      <c r="K629" s="60">
        <v>2017</v>
      </c>
      <c r="L629" s="31" t="s">
        <v>704</v>
      </c>
      <c r="M629" s="31">
        <v>2419047.34</v>
      </c>
      <c r="N629" s="31">
        <f t="shared" si="21"/>
        <v>2032812.8907563025</v>
      </c>
    </row>
    <row r="630" spans="1:14">
      <c r="A630" s="23">
        <v>628</v>
      </c>
      <c r="B630" s="50">
        <v>114</v>
      </c>
      <c r="C630" s="80" t="s">
        <v>633</v>
      </c>
      <c r="D630" s="16"/>
      <c r="E630" s="15"/>
      <c r="F630" s="31">
        <v>3144.73</v>
      </c>
      <c r="G630" s="31">
        <v>2892.56</v>
      </c>
      <c r="H630" s="31">
        <v>7954.54</v>
      </c>
      <c r="I630" s="59">
        <v>4</v>
      </c>
      <c r="J630" s="59">
        <v>7</v>
      </c>
      <c r="K630" s="60">
        <v>2017</v>
      </c>
      <c r="L630" s="31" t="s">
        <v>704</v>
      </c>
      <c r="M630" s="31">
        <v>976989.12</v>
      </c>
      <c r="N630" s="31">
        <f t="shared" si="21"/>
        <v>820999.26050420175</v>
      </c>
    </row>
    <row r="631" spans="1:14">
      <c r="A631" s="18">
        <v>629</v>
      </c>
      <c r="B631" s="50">
        <v>115</v>
      </c>
      <c r="C631" s="80" t="s">
        <v>634</v>
      </c>
      <c r="D631" s="16"/>
      <c r="E631" s="15"/>
      <c r="F631" s="31">
        <v>13078.54</v>
      </c>
      <c r="G631" s="31">
        <v>10606.81</v>
      </c>
      <c r="H631" s="31">
        <v>29168.73</v>
      </c>
      <c r="I631" s="59">
        <v>6</v>
      </c>
      <c r="J631" s="59">
        <v>7</v>
      </c>
      <c r="K631" s="60">
        <v>2017</v>
      </c>
      <c r="L631" s="31" t="s">
        <v>704</v>
      </c>
      <c r="M631" s="31">
        <v>3868998.58</v>
      </c>
      <c r="N631" s="31">
        <f t="shared" si="21"/>
        <v>3251259.3109243698</v>
      </c>
    </row>
    <row r="632" spans="1:14">
      <c r="A632" s="23">
        <v>630</v>
      </c>
      <c r="B632" s="50">
        <v>116</v>
      </c>
      <c r="C632" s="80" t="s">
        <v>635</v>
      </c>
      <c r="D632" s="16"/>
      <c r="E632" s="15"/>
      <c r="F632" s="31">
        <v>10184.959999999999</v>
      </c>
      <c r="G632" s="31">
        <v>7552.35</v>
      </c>
      <c r="H632" s="31">
        <v>20768.96</v>
      </c>
      <c r="I632" s="59">
        <v>10</v>
      </c>
      <c r="J632" s="59">
        <v>7</v>
      </c>
      <c r="K632" s="60">
        <v>2017</v>
      </c>
      <c r="L632" s="31" t="s">
        <v>704</v>
      </c>
      <c r="M632" s="31">
        <v>2769869.57</v>
      </c>
      <c r="N632" s="31">
        <f t="shared" si="21"/>
        <v>2327621.4873949578</v>
      </c>
    </row>
    <row r="633" spans="1:14">
      <c r="A633" s="18">
        <v>631</v>
      </c>
      <c r="B633" s="50">
        <v>117</v>
      </c>
      <c r="C633" s="87" t="s">
        <v>636</v>
      </c>
      <c r="D633" s="16"/>
      <c r="E633" s="15"/>
      <c r="F633" s="31">
        <v>3997.17</v>
      </c>
      <c r="G633" s="31">
        <v>3428.45</v>
      </c>
      <c r="H633" s="31">
        <v>9256.82</v>
      </c>
      <c r="I633" s="59">
        <v>5</v>
      </c>
      <c r="J633" s="59">
        <v>7</v>
      </c>
      <c r="K633" s="60">
        <v>2017</v>
      </c>
      <c r="L633" s="31" t="s">
        <v>704</v>
      </c>
      <c r="M633" s="31">
        <v>1251318.71</v>
      </c>
      <c r="N633" s="31">
        <f t="shared" si="21"/>
        <v>1051528.3277310925</v>
      </c>
    </row>
    <row r="634" spans="1:14">
      <c r="A634" s="23">
        <v>632</v>
      </c>
      <c r="B634" s="50">
        <v>118</v>
      </c>
      <c r="C634" s="87" t="s">
        <v>637</v>
      </c>
      <c r="D634" s="16"/>
      <c r="E634" s="15"/>
      <c r="F634" s="31">
        <v>9506.7000000000007</v>
      </c>
      <c r="G634" s="31">
        <v>7922.62</v>
      </c>
      <c r="H634" s="31">
        <v>21787.21</v>
      </c>
      <c r="I634" s="59">
        <v>7</v>
      </c>
      <c r="J634" s="59">
        <v>7</v>
      </c>
      <c r="K634" s="60">
        <v>2017</v>
      </c>
      <c r="L634" s="31" t="s">
        <v>704</v>
      </c>
      <c r="M634" s="31">
        <v>2460478.65</v>
      </c>
      <c r="N634" s="31">
        <f t="shared" si="21"/>
        <v>2067629.1176470588</v>
      </c>
    </row>
    <row r="635" spans="1:14">
      <c r="A635" s="18">
        <v>633</v>
      </c>
      <c r="B635" s="50">
        <v>119</v>
      </c>
      <c r="C635" s="80" t="s">
        <v>638</v>
      </c>
      <c r="D635" s="16"/>
      <c r="E635" s="15"/>
      <c r="F635" s="31">
        <v>5538.26</v>
      </c>
      <c r="G635" s="31">
        <v>3853.09</v>
      </c>
      <c r="H635" s="31">
        <v>10596</v>
      </c>
      <c r="I635" s="59">
        <v>5</v>
      </c>
      <c r="J635" s="59">
        <v>7</v>
      </c>
      <c r="K635" s="60">
        <v>2017</v>
      </c>
      <c r="L635" s="31" t="s">
        <v>704</v>
      </c>
      <c r="M635" s="31">
        <v>1424290.6</v>
      </c>
      <c r="N635" s="31">
        <f t="shared" si="21"/>
        <v>1196882.8571428573</v>
      </c>
    </row>
    <row r="636" spans="1:14">
      <c r="A636" s="23">
        <v>634</v>
      </c>
      <c r="B636" s="50">
        <v>120</v>
      </c>
      <c r="C636" s="87" t="s">
        <v>639</v>
      </c>
      <c r="D636" s="16"/>
      <c r="E636" s="15"/>
      <c r="F636" s="31">
        <v>3676.6</v>
      </c>
      <c r="G636" s="31">
        <v>2272.35</v>
      </c>
      <c r="H636" s="31">
        <v>6135.35</v>
      </c>
      <c r="I636" s="59">
        <v>10</v>
      </c>
      <c r="J636" s="59">
        <v>7</v>
      </c>
      <c r="K636" s="60">
        <v>2017</v>
      </c>
      <c r="L636" s="31" t="s">
        <v>704</v>
      </c>
      <c r="M636" s="31">
        <v>1203881.6499999999</v>
      </c>
      <c r="N636" s="31">
        <f t="shared" si="21"/>
        <v>1011665.2521008403</v>
      </c>
    </row>
    <row r="637" spans="1:14">
      <c r="A637" s="18">
        <v>635</v>
      </c>
      <c r="B637" s="50">
        <v>121</v>
      </c>
      <c r="C637" s="90" t="s">
        <v>640</v>
      </c>
      <c r="D637" s="16"/>
      <c r="E637" s="15"/>
      <c r="F637" s="31">
        <v>13262.6</v>
      </c>
      <c r="G637" s="31">
        <v>10585.78</v>
      </c>
      <c r="H637" s="31">
        <v>28581.61</v>
      </c>
      <c r="I637" s="59">
        <v>31</v>
      </c>
      <c r="J637" s="59">
        <v>7</v>
      </c>
      <c r="K637" s="60">
        <v>2017</v>
      </c>
      <c r="L637" s="31" t="s">
        <v>704</v>
      </c>
      <c r="M637" s="31">
        <v>3636527.13</v>
      </c>
      <c r="N637" s="31">
        <f t="shared" si="21"/>
        <v>3055905.151260504</v>
      </c>
    </row>
    <row r="638" spans="1:14">
      <c r="A638" s="23">
        <v>636</v>
      </c>
      <c r="B638" s="50">
        <v>122</v>
      </c>
      <c r="C638" s="89" t="s">
        <v>641</v>
      </c>
      <c r="D638" s="16"/>
      <c r="E638" s="15"/>
      <c r="F638" s="31">
        <v>4044.39</v>
      </c>
      <c r="G638" s="31">
        <v>3958.76</v>
      </c>
      <c r="H638" s="31">
        <v>10688.65</v>
      </c>
      <c r="I638" s="59">
        <v>31</v>
      </c>
      <c r="J638" s="59">
        <v>7</v>
      </c>
      <c r="K638" s="60">
        <v>2017</v>
      </c>
      <c r="L638" s="31" t="s">
        <v>704</v>
      </c>
      <c r="M638" s="31">
        <v>1291119.28</v>
      </c>
      <c r="N638" s="31">
        <f t="shared" si="21"/>
        <v>1084974.1848739497</v>
      </c>
    </row>
    <row r="639" spans="1:14">
      <c r="A639" s="18">
        <v>637</v>
      </c>
      <c r="B639" s="50">
        <v>123</v>
      </c>
      <c r="C639" s="89" t="s">
        <v>642</v>
      </c>
      <c r="D639" s="16"/>
      <c r="E639" s="15"/>
      <c r="F639" s="31">
        <v>6750.49</v>
      </c>
      <c r="G639" s="31">
        <v>5324.27</v>
      </c>
      <c r="H639" s="31">
        <v>14641.74</v>
      </c>
      <c r="I639" s="59">
        <v>31</v>
      </c>
      <c r="J639" s="59">
        <v>7</v>
      </c>
      <c r="K639" s="60">
        <v>2017</v>
      </c>
      <c r="L639" s="31" t="s">
        <v>704</v>
      </c>
      <c r="M639" s="31">
        <v>2077362.87</v>
      </c>
      <c r="N639" s="31">
        <f t="shared" si="21"/>
        <v>1745683.0840336136</v>
      </c>
    </row>
    <row r="640" spans="1:14">
      <c r="A640" s="23">
        <v>638</v>
      </c>
      <c r="B640" s="50">
        <v>124</v>
      </c>
      <c r="C640" s="89" t="s">
        <v>643</v>
      </c>
      <c r="D640" s="16"/>
      <c r="E640" s="15"/>
      <c r="F640" s="31">
        <v>3339.48</v>
      </c>
      <c r="G640" s="31">
        <v>3671.49</v>
      </c>
      <c r="H640" s="31">
        <v>9913.02</v>
      </c>
      <c r="I640" s="59">
        <v>31</v>
      </c>
      <c r="J640" s="59">
        <v>7</v>
      </c>
      <c r="K640" s="60">
        <v>2017</v>
      </c>
      <c r="L640" s="31" t="s">
        <v>704</v>
      </c>
      <c r="M640" s="31">
        <v>987020.91</v>
      </c>
      <c r="N640" s="31">
        <f t="shared" si="21"/>
        <v>829429.33613445389</v>
      </c>
    </row>
    <row r="641" spans="1:24">
      <c r="A641" s="18">
        <v>639</v>
      </c>
      <c r="B641" s="50">
        <v>125</v>
      </c>
      <c r="C641" s="89" t="s">
        <v>644</v>
      </c>
      <c r="D641" s="16"/>
      <c r="E641" s="15"/>
      <c r="F641" s="31">
        <v>2572.91</v>
      </c>
      <c r="G641" s="31">
        <v>2637.2</v>
      </c>
      <c r="H641" s="31">
        <v>7120.44</v>
      </c>
      <c r="I641" s="59">
        <v>31</v>
      </c>
      <c r="J641" s="59">
        <v>7</v>
      </c>
      <c r="K641" s="60">
        <v>2017</v>
      </c>
      <c r="L641" s="31" t="s">
        <v>704</v>
      </c>
      <c r="M641" s="31">
        <v>896015.91</v>
      </c>
      <c r="N641" s="31">
        <f t="shared" si="21"/>
        <v>752954.54621848743</v>
      </c>
    </row>
    <row r="642" spans="1:24">
      <c r="A642" s="23">
        <v>640</v>
      </c>
      <c r="B642" s="50">
        <v>126</v>
      </c>
      <c r="C642" s="89" t="s">
        <v>645</v>
      </c>
      <c r="D642" s="16"/>
      <c r="E642" s="15"/>
      <c r="F642" s="31">
        <v>9011.3799999999992</v>
      </c>
      <c r="G642" s="31">
        <v>8488.4699999999993</v>
      </c>
      <c r="H642" s="31">
        <v>23343.29</v>
      </c>
      <c r="I642" s="59">
        <v>31</v>
      </c>
      <c r="J642" s="59">
        <v>7</v>
      </c>
      <c r="K642" s="60">
        <v>2017</v>
      </c>
      <c r="L642" s="31" t="s">
        <v>704</v>
      </c>
      <c r="M642" s="31">
        <v>2717668.64</v>
      </c>
      <c r="N642" s="31">
        <f t="shared" si="21"/>
        <v>2283755.1596638658</v>
      </c>
    </row>
    <row r="643" spans="1:24" ht="19.5" customHeight="1">
      <c r="A643" s="18">
        <v>641</v>
      </c>
      <c r="B643" s="50">
        <v>127</v>
      </c>
      <c r="C643" s="76" t="s">
        <v>646</v>
      </c>
      <c r="D643" s="16"/>
      <c r="E643" s="15"/>
      <c r="F643" s="31">
        <v>2736.36</v>
      </c>
      <c r="G643" s="31">
        <v>2379.09</v>
      </c>
      <c r="H643" s="31">
        <v>6542.5</v>
      </c>
      <c r="I643" s="59">
        <v>25</v>
      </c>
      <c r="J643" s="59">
        <v>7</v>
      </c>
      <c r="K643" s="60">
        <v>2017</v>
      </c>
      <c r="L643" s="31" t="s">
        <v>704</v>
      </c>
      <c r="M643" s="31">
        <v>445691.75</v>
      </c>
      <c r="N643" s="31">
        <f t="shared" si="21"/>
        <v>374530.8823529412</v>
      </c>
    </row>
    <row r="644" spans="1:24">
      <c r="A644" s="23">
        <v>642</v>
      </c>
      <c r="B644" s="50">
        <v>128</v>
      </c>
      <c r="C644" s="79" t="s">
        <v>647</v>
      </c>
      <c r="D644" s="16"/>
      <c r="E644" s="15"/>
      <c r="F644" s="31">
        <v>2675.44</v>
      </c>
      <c r="G644" s="31">
        <v>1690.2</v>
      </c>
      <c r="H644" s="31">
        <v>4648.05</v>
      </c>
      <c r="I644" s="59">
        <v>13</v>
      </c>
      <c r="J644" s="59">
        <v>7</v>
      </c>
      <c r="K644" s="60">
        <v>2017</v>
      </c>
      <c r="L644" s="31" t="s">
        <v>704</v>
      </c>
      <c r="M644" s="31">
        <v>361223.67999999999</v>
      </c>
      <c r="N644" s="31">
        <f t="shared" si="21"/>
        <v>303549.31092436978</v>
      </c>
    </row>
    <row r="645" spans="1:24">
      <c r="A645" s="18">
        <v>643</v>
      </c>
      <c r="B645" s="50">
        <v>129</v>
      </c>
      <c r="C645" s="81" t="s">
        <v>648</v>
      </c>
      <c r="D645" s="16"/>
      <c r="E645" s="15"/>
      <c r="F645" s="31">
        <v>4905.66</v>
      </c>
      <c r="G645" s="31">
        <v>4020.08</v>
      </c>
      <c r="H645" s="31">
        <v>10253</v>
      </c>
      <c r="I645" s="59">
        <v>10</v>
      </c>
      <c r="J645" s="59">
        <v>7</v>
      </c>
      <c r="K645" s="60">
        <v>2017</v>
      </c>
      <c r="L645" s="31" t="s">
        <v>704</v>
      </c>
      <c r="M645" s="31">
        <v>982066.98</v>
      </c>
      <c r="N645" s="31">
        <f t="shared" si="21"/>
        <v>825266.36974789912</v>
      </c>
    </row>
    <row r="646" spans="1:24">
      <c r="A646" s="23">
        <v>644</v>
      </c>
      <c r="B646" s="50">
        <v>130</v>
      </c>
      <c r="C646" s="79" t="s">
        <v>649</v>
      </c>
      <c r="D646" s="16"/>
      <c r="E646" s="15"/>
      <c r="F646" s="31">
        <v>4605.3599999999997</v>
      </c>
      <c r="G646" s="31">
        <v>5027.8999999999996</v>
      </c>
      <c r="H646" s="31">
        <v>13826.72</v>
      </c>
      <c r="I646" s="59">
        <v>13</v>
      </c>
      <c r="J646" s="59">
        <v>7</v>
      </c>
      <c r="K646" s="60">
        <v>2017</v>
      </c>
      <c r="L646" s="31" t="s">
        <v>704</v>
      </c>
      <c r="M646" s="31">
        <v>997844.85</v>
      </c>
      <c r="N646" s="31">
        <f t="shared" si="21"/>
        <v>838525.08403361344</v>
      </c>
    </row>
    <row r="647" spans="1:24">
      <c r="A647" s="18">
        <v>645</v>
      </c>
      <c r="B647" s="50">
        <v>131</v>
      </c>
      <c r="C647" s="79" t="s">
        <v>650</v>
      </c>
      <c r="D647" s="16"/>
      <c r="E647" s="15"/>
      <c r="F647" s="31">
        <v>5484.26</v>
      </c>
      <c r="G647" s="31">
        <v>4700.24</v>
      </c>
      <c r="H647" s="31">
        <v>12925.66</v>
      </c>
      <c r="I647" s="59">
        <v>28</v>
      </c>
      <c r="J647" s="59">
        <v>7</v>
      </c>
      <c r="K647" s="60">
        <v>2017</v>
      </c>
      <c r="L647" s="31" t="s">
        <v>704</v>
      </c>
      <c r="M647" s="31">
        <v>1328777.5900000001</v>
      </c>
      <c r="N647" s="31">
        <f>M382/1.2</f>
        <v>628687.83333333337</v>
      </c>
    </row>
    <row r="648" spans="1:24">
      <c r="A648" s="23">
        <v>646</v>
      </c>
      <c r="B648" s="50">
        <v>132</v>
      </c>
      <c r="C648" s="87" t="s">
        <v>651</v>
      </c>
      <c r="D648" s="16"/>
      <c r="E648" s="15"/>
      <c r="F648" s="31">
        <v>4050.65</v>
      </c>
      <c r="G648" s="31">
        <v>3982.62</v>
      </c>
      <c r="H648" s="31">
        <v>10753.07</v>
      </c>
      <c r="I648" s="59">
        <v>26</v>
      </c>
      <c r="J648" s="59">
        <v>7</v>
      </c>
      <c r="K648" s="60">
        <v>2017</v>
      </c>
      <c r="L648" s="31" t="s">
        <v>704</v>
      </c>
      <c r="M648" s="31">
        <v>1274620.69</v>
      </c>
      <c r="N648" s="31">
        <f>M648/1.19</f>
        <v>1071109.8235294118</v>
      </c>
    </row>
    <row r="649" spans="1:24">
      <c r="A649" s="18">
        <v>647</v>
      </c>
      <c r="B649" s="50">
        <v>133</v>
      </c>
      <c r="C649" s="80" t="s">
        <v>652</v>
      </c>
      <c r="D649" s="16"/>
      <c r="E649" s="15"/>
      <c r="F649" s="31">
        <v>2546.27</v>
      </c>
      <c r="G649" s="31">
        <v>2348.5</v>
      </c>
      <c r="H649" s="31">
        <v>6340.95</v>
      </c>
      <c r="I649" s="59">
        <v>25</v>
      </c>
      <c r="J649" s="59">
        <v>7</v>
      </c>
      <c r="K649" s="60">
        <v>2017</v>
      </c>
      <c r="L649" s="31" t="s">
        <v>704</v>
      </c>
      <c r="M649" s="31">
        <v>839900.02</v>
      </c>
      <c r="N649" s="31">
        <f>M649/1.19</f>
        <v>705798.33613445389</v>
      </c>
    </row>
    <row r="650" spans="1:24">
      <c r="A650" s="23">
        <v>648</v>
      </c>
      <c r="B650" s="50">
        <v>134</v>
      </c>
      <c r="C650" s="80" t="s">
        <v>653</v>
      </c>
      <c r="D650" s="16"/>
      <c r="E650" s="15"/>
      <c r="F650" s="31">
        <v>6414.12</v>
      </c>
      <c r="G650" s="31">
        <v>4473</v>
      </c>
      <c r="H650" s="31">
        <v>11406</v>
      </c>
      <c r="I650" s="59">
        <v>26</v>
      </c>
      <c r="J650" s="59">
        <v>7</v>
      </c>
      <c r="K650" s="60">
        <v>2017</v>
      </c>
      <c r="L650" s="31" t="s">
        <v>704</v>
      </c>
      <c r="M650" s="31">
        <v>2225097.33</v>
      </c>
      <c r="N650" s="31">
        <f>M650/1.19</f>
        <v>1869829.6890756304</v>
      </c>
    </row>
    <row r="651" spans="1:24">
      <c r="A651" s="18">
        <v>649</v>
      </c>
      <c r="B651" s="50">
        <v>135</v>
      </c>
      <c r="C651" s="87" t="s">
        <v>654</v>
      </c>
      <c r="D651" s="16"/>
      <c r="E651" s="15"/>
      <c r="F651" s="31">
        <v>4490</v>
      </c>
      <c r="G651" s="31">
        <v>2566</v>
      </c>
      <c r="H651" s="31">
        <v>9093</v>
      </c>
      <c r="I651" s="59">
        <v>26</v>
      </c>
      <c r="J651" s="59">
        <v>7</v>
      </c>
      <c r="K651" s="60">
        <v>2017</v>
      </c>
      <c r="L651" s="31" t="s">
        <v>704</v>
      </c>
      <c r="M651" s="31">
        <v>1154045.1200000001</v>
      </c>
      <c r="N651" s="31">
        <f>M651/1.19</f>
        <v>969785.81512605061</v>
      </c>
      <c r="X651" s="2"/>
    </row>
    <row r="652" spans="1:24">
      <c r="A652" s="23">
        <v>650</v>
      </c>
      <c r="B652" s="50">
        <v>136</v>
      </c>
      <c r="C652" s="87" t="s">
        <v>655</v>
      </c>
      <c r="D652" s="16"/>
      <c r="E652" s="15"/>
      <c r="F652" s="31">
        <v>2562.9899999999998</v>
      </c>
      <c r="G652" s="31">
        <v>2650.75</v>
      </c>
      <c r="H652" s="31">
        <v>7289.56</v>
      </c>
      <c r="I652" s="59">
        <v>12</v>
      </c>
      <c r="J652" s="59">
        <v>7</v>
      </c>
      <c r="K652" s="60">
        <v>2017</v>
      </c>
      <c r="L652" s="31" t="s">
        <v>704</v>
      </c>
      <c r="M652" s="31">
        <v>623294.43999999994</v>
      </c>
      <c r="N652" s="31">
        <f t="shared" ref="N652:N677" si="22">M652/1.19</f>
        <v>523776.84033613442</v>
      </c>
    </row>
    <row r="653" spans="1:24">
      <c r="A653" s="18">
        <v>651</v>
      </c>
      <c r="B653" s="50">
        <v>137</v>
      </c>
      <c r="C653" s="87" t="s">
        <v>656</v>
      </c>
      <c r="D653" s="16"/>
      <c r="E653" s="15"/>
      <c r="F653" s="31">
        <v>2560.9899999999998</v>
      </c>
      <c r="G653" s="31">
        <v>2598.9699999999998</v>
      </c>
      <c r="H653" s="31">
        <v>7147.17</v>
      </c>
      <c r="I653" s="59">
        <v>12</v>
      </c>
      <c r="J653" s="59">
        <v>7</v>
      </c>
      <c r="K653" s="60">
        <v>2017</v>
      </c>
      <c r="L653" s="31" t="s">
        <v>704</v>
      </c>
      <c r="M653" s="31">
        <v>697141.32</v>
      </c>
      <c r="N653" s="31">
        <f t="shared" si="22"/>
        <v>585833.04201680666</v>
      </c>
    </row>
    <row r="654" spans="1:24">
      <c r="A654" s="23">
        <v>652</v>
      </c>
      <c r="B654" s="50">
        <v>138</v>
      </c>
      <c r="C654" s="87" t="s">
        <v>657</v>
      </c>
      <c r="D654" s="16"/>
      <c r="E654" s="15"/>
      <c r="F654" s="31">
        <v>2698.3</v>
      </c>
      <c r="G654" s="31">
        <v>2240.54</v>
      </c>
      <c r="H654" s="31">
        <v>6161.49</v>
      </c>
      <c r="I654" s="59">
        <v>12</v>
      </c>
      <c r="J654" s="59">
        <v>7</v>
      </c>
      <c r="K654" s="60">
        <v>2017</v>
      </c>
      <c r="L654" s="31" t="s">
        <v>704</v>
      </c>
      <c r="M654" s="31">
        <v>746723.81</v>
      </c>
      <c r="N654" s="31">
        <f t="shared" si="22"/>
        <v>627499.00000000012</v>
      </c>
    </row>
    <row r="655" spans="1:24">
      <c r="A655" s="18">
        <v>653</v>
      </c>
      <c r="B655" s="50">
        <v>139</v>
      </c>
      <c r="C655" s="87" t="s">
        <v>658</v>
      </c>
      <c r="D655" s="16"/>
      <c r="E655" s="15"/>
      <c r="F655" s="31">
        <v>2904.9</v>
      </c>
      <c r="G655" s="31">
        <v>1875.15</v>
      </c>
      <c r="H655" s="31">
        <v>5062.91</v>
      </c>
      <c r="I655" s="59">
        <v>12</v>
      </c>
      <c r="J655" s="59">
        <v>7</v>
      </c>
      <c r="K655" s="60">
        <v>2017</v>
      </c>
      <c r="L655" s="31" t="s">
        <v>704</v>
      </c>
      <c r="M655" s="31">
        <v>652058.38</v>
      </c>
      <c r="N655" s="31">
        <f t="shared" si="22"/>
        <v>547948.21848739497</v>
      </c>
    </row>
    <row r="656" spans="1:24">
      <c r="A656" s="23">
        <v>654</v>
      </c>
      <c r="B656" s="50">
        <v>140</v>
      </c>
      <c r="C656" s="87" t="s">
        <v>659</v>
      </c>
      <c r="D656" s="16"/>
      <c r="E656" s="15"/>
      <c r="F656" s="31">
        <v>3596.33</v>
      </c>
      <c r="G656" s="31">
        <v>3443.05</v>
      </c>
      <c r="H656" s="31">
        <v>9330.67</v>
      </c>
      <c r="I656" s="59">
        <v>12</v>
      </c>
      <c r="J656" s="59">
        <v>7</v>
      </c>
      <c r="K656" s="60">
        <v>2017</v>
      </c>
      <c r="L656" s="31" t="s">
        <v>704</v>
      </c>
      <c r="M656" s="31">
        <v>1138043.51</v>
      </c>
      <c r="N656" s="31">
        <f t="shared" si="22"/>
        <v>956339.08403361344</v>
      </c>
    </row>
    <row r="657" spans="1:14">
      <c r="A657" s="18">
        <v>655</v>
      </c>
      <c r="B657" s="50">
        <v>141</v>
      </c>
      <c r="C657" s="87" t="s">
        <v>660</v>
      </c>
      <c r="D657" s="16"/>
      <c r="E657" s="15"/>
      <c r="F657" s="31">
        <v>4590.05</v>
      </c>
      <c r="G657" s="31">
        <v>4509</v>
      </c>
      <c r="H657" s="31">
        <v>12399.75</v>
      </c>
      <c r="I657" s="59">
        <v>13</v>
      </c>
      <c r="J657" s="59">
        <v>7</v>
      </c>
      <c r="K657" s="60">
        <v>2017</v>
      </c>
      <c r="L657" s="31" t="s">
        <v>704</v>
      </c>
      <c r="M657" s="31">
        <v>1188993.26</v>
      </c>
      <c r="N657" s="31">
        <f t="shared" si="22"/>
        <v>999154</v>
      </c>
    </row>
    <row r="658" spans="1:14">
      <c r="A658" s="23">
        <v>656</v>
      </c>
      <c r="B658" s="50">
        <v>142</v>
      </c>
      <c r="C658" s="87" t="s">
        <v>661</v>
      </c>
      <c r="D658" s="16"/>
      <c r="E658" s="15"/>
      <c r="F658" s="31">
        <v>4211.0200000000004</v>
      </c>
      <c r="G658" s="31">
        <v>4176.5200000000004</v>
      </c>
      <c r="H658" s="31">
        <v>11485.43</v>
      </c>
      <c r="I658" s="59">
        <v>7</v>
      </c>
      <c r="J658" s="59">
        <v>8</v>
      </c>
      <c r="K658" s="60">
        <v>2017</v>
      </c>
      <c r="L658" s="31" t="s">
        <v>704</v>
      </c>
      <c r="M658" s="31">
        <v>1460026.19</v>
      </c>
      <c r="N658" s="31">
        <f t="shared" si="22"/>
        <v>1226912.7647058824</v>
      </c>
    </row>
    <row r="659" spans="1:14">
      <c r="A659" s="18">
        <v>657</v>
      </c>
      <c r="B659" s="50">
        <v>143</v>
      </c>
      <c r="C659" s="87" t="s">
        <v>662</v>
      </c>
      <c r="D659" s="16"/>
      <c r="E659" s="15"/>
      <c r="F659" s="31">
        <v>5312.91</v>
      </c>
      <c r="G659" s="31">
        <v>5299.44</v>
      </c>
      <c r="H659" s="31">
        <v>14472.29</v>
      </c>
      <c r="I659" s="59">
        <v>7</v>
      </c>
      <c r="J659" s="59">
        <v>8</v>
      </c>
      <c r="K659" s="60">
        <v>2017</v>
      </c>
      <c r="L659" s="31" t="s">
        <v>704</v>
      </c>
      <c r="M659" s="31">
        <v>1842119.89</v>
      </c>
      <c r="N659" s="31">
        <f t="shared" si="22"/>
        <v>1547999.9075630251</v>
      </c>
    </row>
    <row r="660" spans="1:14">
      <c r="A660" s="23">
        <v>658</v>
      </c>
      <c r="B660" s="50">
        <v>144</v>
      </c>
      <c r="C660" s="87" t="s">
        <v>663</v>
      </c>
      <c r="D660" s="16"/>
      <c r="E660" s="15"/>
      <c r="F660" s="31">
        <v>3776</v>
      </c>
      <c r="G660" s="31">
        <v>3656.58</v>
      </c>
      <c r="H660" s="31">
        <v>10055.6</v>
      </c>
      <c r="I660" s="59">
        <v>7</v>
      </c>
      <c r="J660" s="59">
        <v>8</v>
      </c>
      <c r="K660" s="60">
        <v>2017</v>
      </c>
      <c r="L660" s="31" t="s">
        <v>704</v>
      </c>
      <c r="M660" s="31">
        <v>1180615.22</v>
      </c>
      <c r="N660" s="31">
        <f t="shared" si="22"/>
        <v>992113.63025210088</v>
      </c>
    </row>
    <row r="661" spans="1:14">
      <c r="A661" s="18">
        <v>659</v>
      </c>
      <c r="B661" s="50">
        <v>145</v>
      </c>
      <c r="C661" s="87" t="s">
        <v>664</v>
      </c>
      <c r="D661" s="16"/>
      <c r="E661" s="15"/>
      <c r="F661" s="31">
        <v>6373.05</v>
      </c>
      <c r="G661" s="31">
        <v>6299</v>
      </c>
      <c r="H661" s="31">
        <v>17007.3</v>
      </c>
      <c r="I661" s="59">
        <v>8</v>
      </c>
      <c r="J661" s="59">
        <v>8</v>
      </c>
      <c r="K661" s="60">
        <v>2017</v>
      </c>
      <c r="L661" s="31" t="s">
        <v>704</v>
      </c>
      <c r="M661" s="31">
        <v>1810977.24</v>
      </c>
      <c r="N661" s="31">
        <f t="shared" si="22"/>
        <v>1521829.6134453781</v>
      </c>
    </row>
    <row r="662" spans="1:14">
      <c r="A662" s="23">
        <v>660</v>
      </c>
      <c r="B662" s="50">
        <v>146</v>
      </c>
      <c r="C662" s="87" t="s">
        <v>665</v>
      </c>
      <c r="D662" s="16"/>
      <c r="E662" s="15"/>
      <c r="F662" s="31">
        <v>3712.01</v>
      </c>
      <c r="G662" s="31">
        <v>3852.04</v>
      </c>
      <c r="H662" s="31">
        <v>10400.51</v>
      </c>
      <c r="I662" s="59">
        <v>8</v>
      </c>
      <c r="J662" s="59">
        <v>8</v>
      </c>
      <c r="K662" s="60">
        <v>2017</v>
      </c>
      <c r="L662" s="31" t="s">
        <v>704</v>
      </c>
      <c r="M662" s="31">
        <v>937396.28</v>
      </c>
      <c r="N662" s="31">
        <f t="shared" si="22"/>
        <v>787727.96638655465</v>
      </c>
    </row>
    <row r="663" spans="1:14">
      <c r="A663" s="18">
        <v>661</v>
      </c>
      <c r="B663" s="50">
        <v>147</v>
      </c>
      <c r="C663" s="87" t="s">
        <v>666</v>
      </c>
      <c r="D663" s="16"/>
      <c r="E663" s="15"/>
      <c r="F663" s="31">
        <v>7012.81</v>
      </c>
      <c r="G663" s="31">
        <v>7340.39</v>
      </c>
      <c r="H663" s="31">
        <v>20013.98</v>
      </c>
      <c r="I663" s="59">
        <v>29</v>
      </c>
      <c r="J663" s="59">
        <v>8</v>
      </c>
      <c r="K663" s="60">
        <v>2017</v>
      </c>
      <c r="L663" s="31" t="s">
        <v>704</v>
      </c>
      <c r="M663" s="31">
        <v>2078960.17</v>
      </c>
      <c r="N663" s="31">
        <f t="shared" si="22"/>
        <v>1747025.3529411764</v>
      </c>
    </row>
    <row r="664" spans="1:14">
      <c r="A664" s="23">
        <v>662</v>
      </c>
      <c r="B664" s="50">
        <v>148</v>
      </c>
      <c r="C664" s="87" t="s">
        <v>667</v>
      </c>
      <c r="D664" s="16"/>
      <c r="E664" s="15"/>
      <c r="F664" s="31">
        <v>6620.33</v>
      </c>
      <c r="G664" s="31">
        <v>7344.17</v>
      </c>
      <c r="H664" s="31">
        <v>19829.259999999998</v>
      </c>
      <c r="I664" s="59">
        <v>8</v>
      </c>
      <c r="J664" s="59">
        <v>8</v>
      </c>
      <c r="K664" s="60">
        <v>2017</v>
      </c>
      <c r="L664" s="31" t="s">
        <v>704</v>
      </c>
      <c r="M664" s="31">
        <v>2154518.63</v>
      </c>
      <c r="N664" s="31">
        <f t="shared" si="22"/>
        <v>1810519.857142857</v>
      </c>
    </row>
    <row r="665" spans="1:14">
      <c r="A665" s="18">
        <v>663</v>
      </c>
      <c r="B665" s="50">
        <v>149</v>
      </c>
      <c r="C665" s="87" t="s">
        <v>668</v>
      </c>
      <c r="D665" s="16"/>
      <c r="E665" s="15"/>
      <c r="F665" s="31">
        <v>2200.33</v>
      </c>
      <c r="G665" s="31">
        <v>1993.49</v>
      </c>
      <c r="H665" s="31">
        <v>5560.96</v>
      </c>
      <c r="I665" s="59">
        <v>8</v>
      </c>
      <c r="J665" s="59">
        <v>8</v>
      </c>
      <c r="K665" s="60">
        <v>2017</v>
      </c>
      <c r="L665" s="31" t="s">
        <v>704</v>
      </c>
      <c r="M665" s="31">
        <v>804902.25</v>
      </c>
      <c r="N665" s="31">
        <f t="shared" si="22"/>
        <v>676388.44537815126</v>
      </c>
    </row>
    <row r="666" spans="1:14">
      <c r="A666" s="23">
        <v>664</v>
      </c>
      <c r="B666" s="50">
        <v>150</v>
      </c>
      <c r="C666" s="80" t="s">
        <v>669</v>
      </c>
      <c r="D666" s="16"/>
      <c r="E666" s="15"/>
      <c r="F666" s="31">
        <v>2474.9499999999998</v>
      </c>
      <c r="G666" s="31">
        <v>2431.33</v>
      </c>
      <c r="H666" s="31">
        <v>6640.24</v>
      </c>
      <c r="I666" s="59">
        <v>7</v>
      </c>
      <c r="J666" s="59">
        <v>8</v>
      </c>
      <c r="K666" s="60">
        <v>2017</v>
      </c>
      <c r="L666" s="31" t="s">
        <v>704</v>
      </c>
      <c r="M666" s="31">
        <v>686125.93</v>
      </c>
      <c r="N666" s="31">
        <f t="shared" si="22"/>
        <v>576576.4117647059</v>
      </c>
    </row>
    <row r="667" spans="1:14">
      <c r="A667" s="18">
        <v>665</v>
      </c>
      <c r="B667" s="50">
        <v>151</v>
      </c>
      <c r="C667" s="87" t="s">
        <v>670</v>
      </c>
      <c r="D667" s="16"/>
      <c r="E667" s="15"/>
      <c r="F667" s="31">
        <v>3615.25</v>
      </c>
      <c r="G667" s="31">
        <v>3662.03</v>
      </c>
      <c r="H667" s="31">
        <v>9887.48</v>
      </c>
      <c r="I667" s="59">
        <v>8</v>
      </c>
      <c r="J667" s="59">
        <v>8</v>
      </c>
      <c r="K667" s="60">
        <v>2017</v>
      </c>
      <c r="L667" s="31" t="s">
        <v>704</v>
      </c>
      <c r="M667" s="31">
        <v>1047268.86</v>
      </c>
      <c r="N667" s="31">
        <f t="shared" si="22"/>
        <v>880057.86554621847</v>
      </c>
    </row>
    <row r="668" spans="1:14">
      <c r="A668" s="23">
        <v>666</v>
      </c>
      <c r="B668" s="50">
        <v>152</v>
      </c>
      <c r="C668" s="87" t="s">
        <v>671</v>
      </c>
      <c r="D668" s="16"/>
      <c r="E668" s="15"/>
      <c r="F668" s="31">
        <v>1883.98</v>
      </c>
      <c r="G668" s="31">
        <v>1831.06</v>
      </c>
      <c r="H668" s="31">
        <v>4869.91</v>
      </c>
      <c r="I668" s="59">
        <v>8</v>
      </c>
      <c r="J668" s="59">
        <v>8</v>
      </c>
      <c r="K668" s="60">
        <v>2017</v>
      </c>
      <c r="L668" s="31" t="s">
        <v>704</v>
      </c>
      <c r="M668" s="31">
        <v>759322.78</v>
      </c>
      <c r="N668" s="31">
        <f t="shared" si="22"/>
        <v>638086.36974789924</v>
      </c>
    </row>
    <row r="669" spans="1:14">
      <c r="A669" s="18">
        <v>667</v>
      </c>
      <c r="B669" s="50">
        <v>153</v>
      </c>
      <c r="C669" s="87" t="s">
        <v>672</v>
      </c>
      <c r="D669" s="16"/>
      <c r="E669" s="15"/>
      <c r="F669" s="31">
        <v>2590.13</v>
      </c>
      <c r="G669" s="31">
        <v>2485.23</v>
      </c>
      <c r="H669" s="31">
        <v>6834.38</v>
      </c>
      <c r="I669" s="59">
        <v>29</v>
      </c>
      <c r="J669" s="59">
        <v>8</v>
      </c>
      <c r="K669" s="60">
        <v>2017</v>
      </c>
      <c r="L669" s="31" t="s">
        <v>704</v>
      </c>
      <c r="M669" s="31">
        <v>756392.13</v>
      </c>
      <c r="N669" s="31">
        <f t="shared" si="22"/>
        <v>635623.63865546219</v>
      </c>
    </row>
    <row r="670" spans="1:14">
      <c r="A670" s="23">
        <v>668</v>
      </c>
      <c r="B670" s="50">
        <v>154</v>
      </c>
      <c r="C670" s="87" t="s">
        <v>673</v>
      </c>
      <c r="D670" s="16"/>
      <c r="E670" s="15"/>
      <c r="F670" s="31">
        <v>3478.08</v>
      </c>
      <c r="G670" s="31">
        <v>2153.02</v>
      </c>
      <c r="H670" s="31">
        <v>5920.81</v>
      </c>
      <c r="I670" s="59">
        <v>29</v>
      </c>
      <c r="J670" s="59">
        <v>8</v>
      </c>
      <c r="K670" s="60">
        <v>2017</v>
      </c>
      <c r="L670" s="31" t="s">
        <v>704</v>
      </c>
      <c r="M670" s="31">
        <v>942266.21</v>
      </c>
      <c r="N670" s="31">
        <f t="shared" si="22"/>
        <v>791820.34453781508</v>
      </c>
    </row>
    <row r="671" spans="1:14">
      <c r="A671" s="18">
        <v>669</v>
      </c>
      <c r="B671" s="50">
        <v>155</v>
      </c>
      <c r="C671" s="87" t="s">
        <v>674</v>
      </c>
      <c r="D671" s="16"/>
      <c r="E671" s="15"/>
      <c r="F671" s="31">
        <v>7480.96</v>
      </c>
      <c r="G671" s="31">
        <v>7413.28</v>
      </c>
      <c r="H671" s="31">
        <v>29653.119999999999</v>
      </c>
      <c r="I671" s="59">
        <v>29</v>
      </c>
      <c r="J671" s="59">
        <v>8</v>
      </c>
      <c r="K671" s="60">
        <v>2017</v>
      </c>
      <c r="L671" s="31" t="s">
        <v>704</v>
      </c>
      <c r="M671" s="31">
        <v>2510476.88</v>
      </c>
      <c r="N671" s="31">
        <f t="shared" si="22"/>
        <v>2109644.4369747899</v>
      </c>
    </row>
    <row r="672" spans="1:14">
      <c r="A672" s="23">
        <v>670</v>
      </c>
      <c r="B672" s="50">
        <v>156</v>
      </c>
      <c r="C672" s="87" t="s">
        <v>675</v>
      </c>
      <c r="D672" s="16"/>
      <c r="E672" s="15"/>
      <c r="F672" s="31">
        <v>3718.3</v>
      </c>
      <c r="G672" s="31">
        <v>3655.27</v>
      </c>
      <c r="H672" s="31">
        <v>9869.23</v>
      </c>
      <c r="I672" s="59">
        <v>1</v>
      </c>
      <c r="J672" s="59">
        <v>8</v>
      </c>
      <c r="K672" s="60">
        <v>2017</v>
      </c>
      <c r="L672" s="31" t="s">
        <v>704</v>
      </c>
      <c r="M672" s="31">
        <v>1173958.6000000001</v>
      </c>
      <c r="N672" s="31">
        <f>M672/1.19</f>
        <v>986519.83193277323</v>
      </c>
    </row>
    <row r="673" spans="1:14">
      <c r="A673" s="18">
        <v>671</v>
      </c>
      <c r="B673" s="50">
        <v>157</v>
      </c>
      <c r="C673" s="87" t="s">
        <v>676</v>
      </c>
      <c r="D673" s="16"/>
      <c r="E673" s="15"/>
      <c r="F673" s="31">
        <v>2410.75</v>
      </c>
      <c r="G673" s="31">
        <v>2346.5700000000002</v>
      </c>
      <c r="H673" s="31">
        <v>6453.07</v>
      </c>
      <c r="I673" s="59">
        <v>1</v>
      </c>
      <c r="J673" s="59">
        <v>8</v>
      </c>
      <c r="K673" s="60">
        <v>2017</v>
      </c>
      <c r="L673" s="31" t="s">
        <v>704</v>
      </c>
      <c r="M673" s="31">
        <v>843705.55</v>
      </c>
      <c r="N673" s="31">
        <f t="shared" si="22"/>
        <v>708996.26050420175</v>
      </c>
    </row>
    <row r="674" spans="1:14">
      <c r="A674" s="23">
        <v>672</v>
      </c>
      <c r="B674" s="50">
        <v>158</v>
      </c>
      <c r="C674" s="80" t="s">
        <v>677</v>
      </c>
      <c r="D674" s="16"/>
      <c r="E674" s="15"/>
      <c r="F674" s="31">
        <v>5859.75</v>
      </c>
      <c r="G674" s="31">
        <v>3865.47</v>
      </c>
      <c r="H674" s="31">
        <v>10630.04</v>
      </c>
      <c r="I674" s="59">
        <v>29</v>
      </c>
      <c r="J674" s="59">
        <v>8</v>
      </c>
      <c r="K674" s="60">
        <v>2017</v>
      </c>
      <c r="L674" s="31" t="s">
        <v>704</v>
      </c>
      <c r="M674" s="31">
        <v>1626012.33</v>
      </c>
      <c r="N674" s="31">
        <f t="shared" si="22"/>
        <v>1366396.9159663867</v>
      </c>
    </row>
    <row r="675" spans="1:14">
      <c r="A675" s="18">
        <v>673</v>
      </c>
      <c r="B675" s="50">
        <v>159</v>
      </c>
      <c r="C675" s="87" t="s">
        <v>678</v>
      </c>
      <c r="D675" s="16"/>
      <c r="E675" s="15"/>
      <c r="F675" s="31">
        <v>4870.51</v>
      </c>
      <c r="G675" s="31">
        <v>4498.1400000000003</v>
      </c>
      <c r="H675" s="31">
        <v>12369.89</v>
      </c>
      <c r="I675" s="59">
        <v>29</v>
      </c>
      <c r="J675" s="59">
        <v>8</v>
      </c>
      <c r="K675" s="60">
        <v>2017</v>
      </c>
      <c r="L675" s="31" t="s">
        <v>704</v>
      </c>
      <c r="M675" s="31">
        <v>1600596.08</v>
      </c>
      <c r="N675" s="31">
        <f t="shared" si="22"/>
        <v>1345038.7226890759</v>
      </c>
    </row>
    <row r="676" spans="1:14">
      <c r="A676" s="23">
        <v>674</v>
      </c>
      <c r="B676" s="50">
        <v>160</v>
      </c>
      <c r="C676" s="87" t="s">
        <v>679</v>
      </c>
      <c r="D676" s="16"/>
      <c r="E676" s="15"/>
      <c r="F676" s="31">
        <v>4571.84</v>
      </c>
      <c r="G676" s="31">
        <v>3785.4</v>
      </c>
      <c r="H676" s="31">
        <v>9652.77</v>
      </c>
      <c r="I676" s="59">
        <v>28</v>
      </c>
      <c r="J676" s="59">
        <v>8</v>
      </c>
      <c r="K676" s="60">
        <v>2017</v>
      </c>
      <c r="L676" s="31" t="s">
        <v>704</v>
      </c>
      <c r="M676" s="31">
        <v>1285014.17</v>
      </c>
      <c r="N676" s="31">
        <f t="shared" si="22"/>
        <v>1079843.8403361344</v>
      </c>
    </row>
    <row r="677" spans="1:14">
      <c r="A677" s="18">
        <v>675</v>
      </c>
      <c r="B677" s="50">
        <v>161</v>
      </c>
      <c r="C677" s="87" t="s">
        <v>680</v>
      </c>
      <c r="D677" s="16"/>
      <c r="E677" s="15"/>
      <c r="F677" s="31">
        <v>6552.42</v>
      </c>
      <c r="G677" s="31">
        <v>4704.43</v>
      </c>
      <c r="H677" s="31">
        <v>12937.18</v>
      </c>
      <c r="I677" s="59">
        <v>28</v>
      </c>
      <c r="J677" s="59">
        <v>8</v>
      </c>
      <c r="K677" s="60">
        <v>2017</v>
      </c>
      <c r="L677" s="31" t="s">
        <v>704</v>
      </c>
      <c r="M677" s="31">
        <v>1754228.92</v>
      </c>
      <c r="N677" s="31">
        <f t="shared" si="22"/>
        <v>1474141.9495798319</v>
      </c>
    </row>
    <row r="678" spans="1:14">
      <c r="A678" s="23">
        <v>676</v>
      </c>
      <c r="B678" s="50">
        <v>162</v>
      </c>
      <c r="C678" s="87" t="s">
        <v>681</v>
      </c>
      <c r="D678" s="16"/>
      <c r="E678" s="15"/>
      <c r="F678" s="31">
        <v>3610.05</v>
      </c>
      <c r="G678" s="31">
        <v>3907.8</v>
      </c>
      <c r="H678" s="31">
        <v>10551.06</v>
      </c>
      <c r="I678" s="59">
        <v>7</v>
      </c>
      <c r="J678" s="59">
        <v>8</v>
      </c>
      <c r="K678" s="60">
        <v>2017</v>
      </c>
      <c r="L678" s="31" t="s">
        <v>704</v>
      </c>
      <c r="M678" s="31">
        <v>1020023.09</v>
      </c>
      <c r="N678" s="31">
        <f>M678/1.19</f>
        <v>857162.26050420164</v>
      </c>
    </row>
    <row r="679" spans="1:14">
      <c r="A679" s="18">
        <v>677</v>
      </c>
      <c r="B679" s="50">
        <v>163</v>
      </c>
      <c r="C679" s="87" t="s">
        <v>682</v>
      </c>
      <c r="D679" s="16"/>
      <c r="E679" s="15"/>
      <c r="F679" s="31">
        <v>1372.58</v>
      </c>
      <c r="G679" s="31">
        <v>1141.3</v>
      </c>
      <c r="H679" s="31">
        <v>3047.18</v>
      </c>
      <c r="I679" s="59">
        <v>7</v>
      </c>
      <c r="J679" s="59">
        <v>8</v>
      </c>
      <c r="K679" s="60">
        <v>2017</v>
      </c>
      <c r="L679" s="31" t="s">
        <v>704</v>
      </c>
      <c r="M679" s="31">
        <v>549470.99</v>
      </c>
      <c r="N679" s="31">
        <f t="shared" ref="N679:N741" si="23">M679/1.19</f>
        <v>461740.32773109246</v>
      </c>
    </row>
    <row r="680" spans="1:14">
      <c r="A680" s="23">
        <v>678</v>
      </c>
      <c r="B680" s="50">
        <v>164</v>
      </c>
      <c r="C680" s="87" t="s">
        <v>683</v>
      </c>
      <c r="D680" s="16"/>
      <c r="E680" s="15"/>
      <c r="F680" s="31">
        <v>2478.25</v>
      </c>
      <c r="G680" s="31">
        <v>2050.8200000000002</v>
      </c>
      <c r="H680" s="31">
        <v>5639.75</v>
      </c>
      <c r="I680" s="59">
        <v>8</v>
      </c>
      <c r="J680" s="59">
        <v>8</v>
      </c>
      <c r="K680" s="60">
        <v>2017</v>
      </c>
      <c r="L680" s="31" t="s">
        <v>704</v>
      </c>
      <c r="M680" s="31">
        <v>565135.48</v>
      </c>
      <c r="N680" s="31">
        <f t="shared" si="23"/>
        <v>474903.76470588235</v>
      </c>
    </row>
    <row r="681" spans="1:14">
      <c r="A681" s="18">
        <v>679</v>
      </c>
      <c r="B681" s="50">
        <v>165</v>
      </c>
      <c r="C681" s="75" t="s">
        <v>684</v>
      </c>
      <c r="D681" s="16"/>
      <c r="E681" s="15"/>
      <c r="F681" s="31">
        <v>3779.25</v>
      </c>
      <c r="G681" s="31">
        <v>3266.87</v>
      </c>
      <c r="H681" s="31">
        <v>8983.89</v>
      </c>
      <c r="I681" s="59">
        <v>26</v>
      </c>
      <c r="J681" s="59">
        <v>9</v>
      </c>
      <c r="K681" s="60">
        <v>2017</v>
      </c>
      <c r="L681" s="31" t="s">
        <v>704</v>
      </c>
      <c r="M681" s="31">
        <v>1080632.8999999999</v>
      </c>
      <c r="N681" s="31">
        <f t="shared" si="23"/>
        <v>908094.87394957978</v>
      </c>
    </row>
    <row r="682" spans="1:14">
      <c r="A682" s="23">
        <v>680</v>
      </c>
      <c r="B682" s="50">
        <v>166</v>
      </c>
      <c r="C682" s="74" t="s">
        <v>685</v>
      </c>
      <c r="D682" s="16"/>
      <c r="E682" s="15"/>
      <c r="F682" s="31">
        <v>5661.34</v>
      </c>
      <c r="G682" s="31">
        <v>6020.56</v>
      </c>
      <c r="H682" s="31">
        <v>16469.46</v>
      </c>
      <c r="I682" s="59">
        <v>26</v>
      </c>
      <c r="J682" s="59">
        <v>9</v>
      </c>
      <c r="K682" s="60">
        <v>2017</v>
      </c>
      <c r="L682" s="31" t="s">
        <v>704</v>
      </c>
      <c r="M682" s="31">
        <v>1647156.11</v>
      </c>
      <c r="N682" s="31">
        <f t="shared" si="23"/>
        <v>1384164.7983193279</v>
      </c>
    </row>
    <row r="683" spans="1:14">
      <c r="A683" s="18">
        <v>681</v>
      </c>
      <c r="B683" s="50">
        <v>167</v>
      </c>
      <c r="C683" s="74" t="s">
        <v>686</v>
      </c>
      <c r="D683" s="16"/>
      <c r="E683" s="15"/>
      <c r="F683" s="31">
        <v>9153.8799999999992</v>
      </c>
      <c r="G683" s="31">
        <v>8260.8799999999992</v>
      </c>
      <c r="H683" s="31">
        <v>22579.119999999999</v>
      </c>
      <c r="I683" s="59">
        <v>13</v>
      </c>
      <c r="J683" s="59">
        <v>12</v>
      </c>
      <c r="K683" s="60">
        <v>2017</v>
      </c>
      <c r="L683" s="31" t="s">
        <v>704</v>
      </c>
      <c r="M683" s="31">
        <v>2887929.51</v>
      </c>
      <c r="N683" s="31">
        <f t="shared" si="23"/>
        <v>2426831.5210084035</v>
      </c>
    </row>
    <row r="684" spans="1:14">
      <c r="A684" s="23">
        <v>682</v>
      </c>
      <c r="B684" s="50">
        <v>168</v>
      </c>
      <c r="C684" s="80" t="s">
        <v>687</v>
      </c>
      <c r="D684" s="16"/>
      <c r="E684" s="15"/>
      <c r="F684" s="31">
        <v>3096</v>
      </c>
      <c r="G684" s="31">
        <v>2785.25</v>
      </c>
      <c r="H684" s="31">
        <v>7659.44</v>
      </c>
      <c r="I684" s="59">
        <v>13</v>
      </c>
      <c r="J684" s="59">
        <v>12</v>
      </c>
      <c r="K684" s="60">
        <v>2017</v>
      </c>
      <c r="L684" s="31" t="s">
        <v>704</v>
      </c>
      <c r="M684" s="31">
        <v>1054499.8500000001</v>
      </c>
      <c r="N684" s="31">
        <f t="shared" si="23"/>
        <v>886134.32773109258</v>
      </c>
    </row>
    <row r="685" spans="1:14">
      <c r="A685" s="18">
        <v>683</v>
      </c>
      <c r="B685" s="50">
        <v>169</v>
      </c>
      <c r="C685" s="74" t="s">
        <v>688</v>
      </c>
      <c r="D685" s="16"/>
      <c r="E685" s="15"/>
      <c r="F685" s="31">
        <v>8432.14</v>
      </c>
      <c r="G685" s="31">
        <v>8980.2900000000009</v>
      </c>
      <c r="H685" s="31">
        <v>24320.26</v>
      </c>
      <c r="I685" s="59">
        <v>13</v>
      </c>
      <c r="J685" s="59">
        <v>12</v>
      </c>
      <c r="K685" s="60">
        <v>2017</v>
      </c>
      <c r="L685" s="31" t="s">
        <v>704</v>
      </c>
      <c r="M685" s="31">
        <v>2248756.7400000002</v>
      </c>
      <c r="N685" s="31">
        <f t="shared" si="23"/>
        <v>1889711.5462184877</v>
      </c>
    </row>
    <row r="686" spans="1:14">
      <c r="A686" s="23">
        <v>684</v>
      </c>
      <c r="B686" s="50">
        <v>170</v>
      </c>
      <c r="C686" s="87" t="s">
        <v>689</v>
      </c>
      <c r="D686" s="16"/>
      <c r="E686" s="15"/>
      <c r="F686" s="31">
        <v>13996.67</v>
      </c>
      <c r="G686" s="31">
        <v>13613.87</v>
      </c>
      <c r="H686" s="31">
        <v>37438.14</v>
      </c>
      <c r="I686" s="59">
        <v>11</v>
      </c>
      <c r="J686" s="59">
        <v>12</v>
      </c>
      <c r="K686" s="60">
        <v>2017</v>
      </c>
      <c r="L686" s="31" t="s">
        <v>704</v>
      </c>
      <c r="M686" s="31">
        <v>4579878.6900000004</v>
      </c>
      <c r="N686" s="31">
        <f t="shared" si="23"/>
        <v>3848637.5546218492</v>
      </c>
    </row>
    <row r="687" spans="1:14">
      <c r="A687" s="18">
        <v>685</v>
      </c>
      <c r="B687" s="50">
        <v>171</v>
      </c>
      <c r="C687" s="74" t="s">
        <v>690</v>
      </c>
      <c r="D687" s="16"/>
      <c r="E687" s="15"/>
      <c r="F687" s="31">
        <v>3314.34</v>
      </c>
      <c r="G687" s="31">
        <v>3646.73</v>
      </c>
      <c r="H687" s="31">
        <v>9846.18</v>
      </c>
      <c r="I687" s="59">
        <v>12</v>
      </c>
      <c r="J687" s="59">
        <v>12</v>
      </c>
      <c r="K687" s="60">
        <v>2017</v>
      </c>
      <c r="L687" s="31" t="s">
        <v>704</v>
      </c>
      <c r="M687" s="31">
        <v>815134.37</v>
      </c>
      <c r="N687" s="31">
        <f t="shared" si="23"/>
        <v>684986.86554621847</v>
      </c>
    </row>
    <row r="688" spans="1:14">
      <c r="A688" s="23">
        <v>686</v>
      </c>
      <c r="B688" s="50">
        <v>172</v>
      </c>
      <c r="C688" s="80" t="s">
        <v>691</v>
      </c>
      <c r="D688" s="16"/>
      <c r="E688" s="15"/>
      <c r="F688" s="31">
        <v>7619.25</v>
      </c>
      <c r="G688" s="31">
        <v>8749</v>
      </c>
      <c r="H688" s="31">
        <v>23622.3</v>
      </c>
      <c r="I688" s="59">
        <v>12</v>
      </c>
      <c r="J688" s="59">
        <v>12</v>
      </c>
      <c r="K688" s="60">
        <v>2017</v>
      </c>
      <c r="L688" s="31" t="s">
        <v>704</v>
      </c>
      <c r="M688" s="31">
        <v>2304575.65</v>
      </c>
      <c r="N688" s="31">
        <f t="shared" si="23"/>
        <v>1936618.193277311</v>
      </c>
    </row>
    <row r="689" spans="1:20">
      <c r="A689" s="18">
        <v>687</v>
      </c>
      <c r="B689" s="50">
        <v>173</v>
      </c>
      <c r="C689" s="74" t="s">
        <v>692</v>
      </c>
      <c r="D689" s="16"/>
      <c r="E689" s="15"/>
      <c r="F689" s="31">
        <v>4424.42</v>
      </c>
      <c r="G689" s="31">
        <v>2800.54</v>
      </c>
      <c r="H689" s="31">
        <v>7981.54</v>
      </c>
      <c r="I689" s="59">
        <v>11</v>
      </c>
      <c r="J689" s="59">
        <v>12</v>
      </c>
      <c r="K689" s="60">
        <v>2017</v>
      </c>
      <c r="L689" s="31" t="s">
        <v>704</v>
      </c>
      <c r="M689" s="31">
        <v>1453976.84</v>
      </c>
      <c r="N689" s="31">
        <f t="shared" si="23"/>
        <v>1221829.2773109246</v>
      </c>
    </row>
    <row r="690" spans="1:20">
      <c r="A690" s="23">
        <v>688</v>
      </c>
      <c r="B690" s="50">
        <v>174</v>
      </c>
      <c r="C690" s="74" t="s">
        <v>693</v>
      </c>
      <c r="D690" s="16"/>
      <c r="E690" s="15"/>
      <c r="F690" s="31">
        <v>10906.1</v>
      </c>
      <c r="G690" s="31">
        <v>10609.7</v>
      </c>
      <c r="H690" s="31">
        <v>29176.68</v>
      </c>
      <c r="I690" s="59">
        <v>13</v>
      </c>
      <c r="J690" s="59">
        <v>12</v>
      </c>
      <c r="K690" s="60">
        <v>2017</v>
      </c>
      <c r="L690" s="31" t="s">
        <v>704</v>
      </c>
      <c r="M690" s="31">
        <v>3178590</v>
      </c>
      <c r="N690" s="31">
        <f t="shared" si="23"/>
        <v>2671084.0336134457</v>
      </c>
    </row>
    <row r="691" spans="1:20">
      <c r="A691" s="18">
        <v>689</v>
      </c>
      <c r="B691" s="50">
        <v>175</v>
      </c>
      <c r="C691" s="80" t="s">
        <v>694</v>
      </c>
      <c r="D691" s="16"/>
      <c r="E691" s="15"/>
      <c r="F691" s="31">
        <v>3179.26</v>
      </c>
      <c r="G691" s="31">
        <v>2451.33</v>
      </c>
      <c r="H691" s="31">
        <v>6741.15</v>
      </c>
      <c r="I691" s="59">
        <v>12</v>
      </c>
      <c r="J691" s="59">
        <v>12</v>
      </c>
      <c r="K691" s="60">
        <v>2017</v>
      </c>
      <c r="L691" s="31" t="s">
        <v>704</v>
      </c>
      <c r="M691" s="31">
        <v>783269.58</v>
      </c>
      <c r="N691" s="31">
        <f t="shared" si="23"/>
        <v>658209.73109243694</v>
      </c>
    </row>
    <row r="692" spans="1:20">
      <c r="A692" s="23">
        <v>690</v>
      </c>
      <c r="B692" s="50">
        <v>176</v>
      </c>
      <c r="C692" s="74" t="s">
        <v>695</v>
      </c>
      <c r="D692" s="16"/>
      <c r="E692" s="15"/>
      <c r="F692" s="31">
        <v>4279.47</v>
      </c>
      <c r="G692" s="31">
        <v>3785.92</v>
      </c>
      <c r="H692" s="31">
        <v>9654.1</v>
      </c>
      <c r="I692" s="59">
        <v>11</v>
      </c>
      <c r="J692" s="59">
        <v>12</v>
      </c>
      <c r="K692" s="60">
        <v>2017</v>
      </c>
      <c r="L692" s="31" t="s">
        <v>704</v>
      </c>
      <c r="M692" s="31">
        <v>1548781.73</v>
      </c>
      <c r="N692" s="31">
        <f t="shared" si="23"/>
        <v>1301497.2521008404</v>
      </c>
    </row>
    <row r="693" spans="1:20">
      <c r="A693" s="18">
        <v>691</v>
      </c>
      <c r="B693" s="50">
        <v>177</v>
      </c>
      <c r="C693" s="74" t="s">
        <v>696</v>
      </c>
      <c r="D693" s="16"/>
      <c r="E693" s="15"/>
      <c r="F693" s="31">
        <v>4545.33</v>
      </c>
      <c r="G693" s="31">
        <v>2636.47</v>
      </c>
      <c r="H693" s="31">
        <v>7303.02</v>
      </c>
      <c r="I693" s="59">
        <v>12</v>
      </c>
      <c r="J693" s="59">
        <v>12</v>
      </c>
      <c r="K693" s="60">
        <v>2017</v>
      </c>
      <c r="L693" s="31" t="s">
        <v>704</v>
      </c>
      <c r="M693" s="31">
        <v>1096706.71</v>
      </c>
      <c r="N693" s="31">
        <f t="shared" si="23"/>
        <v>921602.27731092437</v>
      </c>
    </row>
    <row r="694" spans="1:20">
      <c r="A694" s="23">
        <v>692</v>
      </c>
      <c r="B694" s="50">
        <v>178</v>
      </c>
      <c r="C694" s="74" t="s">
        <v>697</v>
      </c>
      <c r="D694" s="16"/>
      <c r="E694" s="15"/>
      <c r="F694" s="31">
        <v>3508.94</v>
      </c>
      <c r="G694" s="31">
        <v>2930.83</v>
      </c>
      <c r="H694" s="31">
        <v>8352.8700000000008</v>
      </c>
      <c r="I694" s="59">
        <v>11</v>
      </c>
      <c r="J694" s="59">
        <v>12</v>
      </c>
      <c r="K694" s="60">
        <v>2017</v>
      </c>
      <c r="L694" s="31" t="s">
        <v>704</v>
      </c>
      <c r="M694" s="31">
        <v>1016384.29</v>
      </c>
      <c r="N694" s="31">
        <f t="shared" si="23"/>
        <v>854104.44537815137</v>
      </c>
    </row>
    <row r="695" spans="1:20">
      <c r="A695" s="18">
        <v>693</v>
      </c>
      <c r="B695" s="50">
        <v>179</v>
      </c>
      <c r="C695" s="74" t="s">
        <v>698</v>
      </c>
      <c r="D695" s="16"/>
      <c r="E695" s="15"/>
      <c r="F695" s="31">
        <v>4023.97</v>
      </c>
      <c r="G695" s="31">
        <v>3850.61</v>
      </c>
      <c r="H695" s="31">
        <v>10396.65</v>
      </c>
      <c r="I695" s="59">
        <v>11</v>
      </c>
      <c r="J695" s="59">
        <v>12</v>
      </c>
      <c r="K695" s="60">
        <v>2017</v>
      </c>
      <c r="L695" s="31" t="s">
        <v>704</v>
      </c>
      <c r="M695" s="31">
        <v>1181497.8400000001</v>
      </c>
      <c r="N695" s="31">
        <f t="shared" si="23"/>
        <v>992855.32773109258</v>
      </c>
    </row>
    <row r="696" spans="1:20" ht="24" customHeight="1">
      <c r="A696" s="23">
        <v>694</v>
      </c>
      <c r="B696" s="50">
        <v>180</v>
      </c>
      <c r="C696" s="74" t="s">
        <v>1139</v>
      </c>
      <c r="D696" s="16"/>
      <c r="E696" s="15"/>
      <c r="F696" s="31">
        <v>3999.52</v>
      </c>
      <c r="G696" s="31">
        <v>4840.1400000000003</v>
      </c>
      <c r="H696" s="31">
        <v>13310.39</v>
      </c>
      <c r="I696" s="59">
        <v>24</v>
      </c>
      <c r="J696" s="59">
        <v>11</v>
      </c>
      <c r="K696" s="60">
        <v>2017</v>
      </c>
      <c r="L696" s="31" t="s">
        <v>704</v>
      </c>
      <c r="M696" s="31">
        <v>1321938.95</v>
      </c>
      <c r="N696" s="31">
        <f t="shared" si="23"/>
        <v>1110873.0672268907</v>
      </c>
    </row>
    <row r="697" spans="1:20" ht="24.75" customHeight="1">
      <c r="A697" s="18">
        <v>695</v>
      </c>
      <c r="B697" s="50">
        <v>181</v>
      </c>
      <c r="C697" s="74" t="s">
        <v>1140</v>
      </c>
      <c r="D697" s="16"/>
      <c r="E697" s="15"/>
      <c r="F697" s="31">
        <v>9770.2000000000007</v>
      </c>
      <c r="G697" s="31">
        <v>7762.35</v>
      </c>
      <c r="H697" s="31">
        <v>21346.46</v>
      </c>
      <c r="I697" s="59">
        <v>24</v>
      </c>
      <c r="J697" s="59">
        <v>11</v>
      </c>
      <c r="K697" s="60">
        <v>2017</v>
      </c>
      <c r="L697" s="31" t="s">
        <v>704</v>
      </c>
      <c r="M697" s="31">
        <v>2336816.7400000002</v>
      </c>
      <c r="N697" s="31">
        <f t="shared" si="23"/>
        <v>1963711.5462184877</v>
      </c>
    </row>
    <row r="698" spans="1:20" ht="22.5" customHeight="1">
      <c r="A698" s="23">
        <v>696</v>
      </c>
      <c r="B698" s="50">
        <v>182</v>
      </c>
      <c r="C698" s="74" t="s">
        <v>1141</v>
      </c>
      <c r="D698" s="16"/>
      <c r="E698" s="15"/>
      <c r="F698" s="31">
        <v>1643.12</v>
      </c>
      <c r="G698" s="31">
        <v>1273.5</v>
      </c>
      <c r="H698" s="31">
        <v>3502.13</v>
      </c>
      <c r="I698" s="59">
        <v>24</v>
      </c>
      <c r="J698" s="59">
        <v>11</v>
      </c>
      <c r="K698" s="60">
        <v>2017</v>
      </c>
      <c r="L698" s="31" t="s">
        <v>704</v>
      </c>
      <c r="M698" s="31">
        <v>399079.65</v>
      </c>
      <c r="N698" s="31">
        <f t="shared" si="23"/>
        <v>335361.05042016809</v>
      </c>
    </row>
    <row r="699" spans="1:20">
      <c r="A699" s="23">
        <v>697</v>
      </c>
      <c r="B699" s="50">
        <v>1</v>
      </c>
      <c r="C699" s="91" t="s">
        <v>705</v>
      </c>
      <c r="D699" s="18"/>
      <c r="E699" s="19"/>
      <c r="F699" s="40">
        <v>2516.5</v>
      </c>
      <c r="G699" s="40">
        <v>2321.92</v>
      </c>
      <c r="H699" s="40">
        <v>6385.28</v>
      </c>
      <c r="I699" s="150">
        <v>27</v>
      </c>
      <c r="J699" s="150">
        <v>3</v>
      </c>
      <c r="K699" s="147">
        <v>2018</v>
      </c>
      <c r="L699" s="152" t="s">
        <v>836</v>
      </c>
      <c r="M699" s="153">
        <v>1611032.63</v>
      </c>
      <c r="N699" s="148">
        <f>M699/1.19</f>
        <v>1353808.9327731093</v>
      </c>
      <c r="O699" s="19"/>
      <c r="P699" s="19"/>
      <c r="Q699" s="19"/>
      <c r="R699" s="19"/>
      <c r="S699" s="19"/>
      <c r="T699" s="19"/>
    </row>
    <row r="700" spans="1:20">
      <c r="A700" s="18">
        <v>698</v>
      </c>
      <c r="B700" s="50">
        <v>2</v>
      </c>
      <c r="C700" s="91" t="s">
        <v>706</v>
      </c>
      <c r="D700" s="18"/>
      <c r="E700" s="19"/>
      <c r="F700" s="40">
        <v>2756.07</v>
      </c>
      <c r="G700" s="40">
        <v>2662.1</v>
      </c>
      <c r="H700" s="40">
        <v>7320.78</v>
      </c>
      <c r="I700" s="150"/>
      <c r="J700" s="150"/>
      <c r="K700" s="147"/>
      <c r="L700" s="152"/>
      <c r="M700" s="152"/>
      <c r="N700" s="148"/>
      <c r="O700" s="19"/>
      <c r="P700" s="19"/>
      <c r="Q700" s="19"/>
      <c r="R700" s="19"/>
      <c r="S700" s="19"/>
      <c r="T700" s="19"/>
    </row>
    <row r="701" spans="1:20">
      <c r="A701" s="23">
        <v>699</v>
      </c>
      <c r="B701" s="50">
        <v>3</v>
      </c>
      <c r="C701" s="92" t="s">
        <v>707</v>
      </c>
      <c r="D701" s="18"/>
      <c r="E701" s="19"/>
      <c r="F701" s="40">
        <v>2854.54</v>
      </c>
      <c r="G701" s="40">
        <v>2475.1</v>
      </c>
      <c r="H701" s="40">
        <v>6806.53</v>
      </c>
      <c r="I701" s="150">
        <v>29</v>
      </c>
      <c r="J701" s="150">
        <v>3</v>
      </c>
      <c r="K701" s="147">
        <v>2018</v>
      </c>
      <c r="L701" s="152" t="s">
        <v>836</v>
      </c>
      <c r="M701" s="153">
        <v>2502906.62</v>
      </c>
      <c r="N701" s="148">
        <f t="shared" si="23"/>
        <v>2103282.8739495799</v>
      </c>
      <c r="O701" s="19"/>
      <c r="P701" s="19"/>
      <c r="Q701" s="19"/>
      <c r="R701" s="19"/>
      <c r="S701" s="19"/>
      <c r="T701" s="19"/>
    </row>
    <row r="702" spans="1:20">
      <c r="A702" s="18">
        <v>700</v>
      </c>
      <c r="B702" s="50">
        <v>4</v>
      </c>
      <c r="C702" s="92" t="s">
        <v>708</v>
      </c>
      <c r="D702" s="18"/>
      <c r="E702" s="19"/>
      <c r="F702" s="40">
        <v>2770.92</v>
      </c>
      <c r="G702" s="40">
        <v>2390.7399999999998</v>
      </c>
      <c r="H702" s="40">
        <v>6574.54</v>
      </c>
      <c r="I702" s="150"/>
      <c r="J702" s="150"/>
      <c r="K702" s="147"/>
      <c r="L702" s="152"/>
      <c r="M702" s="153"/>
      <c r="N702" s="148"/>
      <c r="O702" s="19"/>
      <c r="P702" s="19"/>
      <c r="Q702" s="19"/>
      <c r="R702" s="19"/>
      <c r="S702" s="19"/>
      <c r="T702" s="19"/>
    </row>
    <row r="703" spans="1:20">
      <c r="A703" s="23">
        <v>701</v>
      </c>
      <c r="B703" s="50">
        <v>5</v>
      </c>
      <c r="C703" s="92" t="s">
        <v>709</v>
      </c>
      <c r="D703" s="18"/>
      <c r="E703" s="19"/>
      <c r="F703" s="40">
        <v>2465.04</v>
      </c>
      <c r="G703" s="40">
        <v>2384.2399999999998</v>
      </c>
      <c r="H703" s="40">
        <v>6556.66</v>
      </c>
      <c r="I703" s="150"/>
      <c r="J703" s="150"/>
      <c r="K703" s="147"/>
      <c r="L703" s="152"/>
      <c r="M703" s="153"/>
      <c r="N703" s="148"/>
      <c r="O703" s="19"/>
      <c r="P703" s="19"/>
      <c r="Q703" s="19"/>
      <c r="R703" s="19"/>
      <c r="S703" s="19"/>
      <c r="T703" s="19"/>
    </row>
    <row r="704" spans="1:20">
      <c r="A704" s="18">
        <v>702</v>
      </c>
      <c r="B704" s="50">
        <v>6</v>
      </c>
      <c r="C704" s="92" t="s">
        <v>710</v>
      </c>
      <c r="D704" s="18"/>
      <c r="E704" s="19"/>
      <c r="F704" s="40">
        <v>2898.11</v>
      </c>
      <c r="G704" s="40">
        <v>2194.92</v>
      </c>
      <c r="H704" s="40">
        <v>5926.28</v>
      </c>
      <c r="I704" s="42">
        <v>27</v>
      </c>
      <c r="J704" s="42">
        <v>3</v>
      </c>
      <c r="K704" s="41">
        <v>2018</v>
      </c>
      <c r="L704" s="43" t="s">
        <v>836</v>
      </c>
      <c r="M704" s="44">
        <v>873407.87</v>
      </c>
      <c r="N704" s="31">
        <f t="shared" si="23"/>
        <v>733956.19327731093</v>
      </c>
      <c r="O704" s="19"/>
      <c r="P704" s="19"/>
      <c r="Q704" s="19"/>
      <c r="R704" s="19"/>
      <c r="S704" s="19"/>
      <c r="T704" s="19"/>
    </row>
    <row r="705" spans="1:20">
      <c r="A705" s="23">
        <v>703</v>
      </c>
      <c r="B705" s="50">
        <v>7</v>
      </c>
      <c r="C705" s="92" t="s">
        <v>711</v>
      </c>
      <c r="D705" s="18"/>
      <c r="E705" s="19"/>
      <c r="F705" s="40">
        <v>3712.93</v>
      </c>
      <c r="G705" s="40">
        <v>3790.22</v>
      </c>
      <c r="H705" s="40">
        <v>10233.59</v>
      </c>
      <c r="I705" s="42">
        <v>27</v>
      </c>
      <c r="J705" s="42">
        <v>3</v>
      </c>
      <c r="K705" s="41">
        <v>2018</v>
      </c>
      <c r="L705" s="43" t="s">
        <v>836</v>
      </c>
      <c r="M705" s="44">
        <v>1057166.22</v>
      </c>
      <c r="N705" s="31">
        <f t="shared" si="23"/>
        <v>888374.97478991596</v>
      </c>
      <c r="O705" s="19"/>
      <c r="P705" s="19"/>
      <c r="Q705" s="19"/>
      <c r="R705" s="19"/>
      <c r="S705" s="19"/>
      <c r="T705" s="19"/>
    </row>
    <row r="706" spans="1:20">
      <c r="A706" s="18">
        <v>704</v>
      </c>
      <c r="B706" s="50">
        <v>8</v>
      </c>
      <c r="C706" s="92" t="s">
        <v>712</v>
      </c>
      <c r="D706" s="18"/>
      <c r="E706" s="19"/>
      <c r="F706" s="40">
        <v>2679.16</v>
      </c>
      <c r="G706" s="40">
        <v>2400.5700000000002</v>
      </c>
      <c r="H706" s="40">
        <v>6601.57</v>
      </c>
      <c r="I706" s="42">
        <v>26</v>
      </c>
      <c r="J706" s="42">
        <v>3</v>
      </c>
      <c r="K706" s="41">
        <v>2018</v>
      </c>
      <c r="L706" s="43" t="s">
        <v>836</v>
      </c>
      <c r="M706" s="44">
        <v>774094.3</v>
      </c>
      <c r="N706" s="31">
        <f t="shared" si="23"/>
        <v>650499.4117647059</v>
      </c>
      <c r="O706" s="19"/>
      <c r="P706" s="19"/>
      <c r="Q706" s="19"/>
      <c r="R706" s="19"/>
      <c r="S706" s="19"/>
      <c r="T706" s="19"/>
    </row>
    <row r="707" spans="1:20">
      <c r="A707" s="23">
        <v>705</v>
      </c>
      <c r="B707" s="50">
        <v>9</v>
      </c>
      <c r="C707" s="92" t="s">
        <v>713</v>
      </c>
      <c r="D707" s="18"/>
      <c r="E707" s="19"/>
      <c r="F707" s="40">
        <v>5916.7</v>
      </c>
      <c r="G707" s="40">
        <v>5659.63</v>
      </c>
      <c r="H707" s="40">
        <v>15563.98</v>
      </c>
      <c r="I707" s="42">
        <v>30</v>
      </c>
      <c r="J707" s="42">
        <v>3</v>
      </c>
      <c r="K707" s="41">
        <v>2018</v>
      </c>
      <c r="L707" s="43" t="s">
        <v>836</v>
      </c>
      <c r="M707" s="44">
        <v>2020335.34</v>
      </c>
      <c r="N707" s="31">
        <f t="shared" si="23"/>
        <v>1697760.7899159666</v>
      </c>
      <c r="O707" s="19"/>
      <c r="P707" s="19"/>
      <c r="Q707" s="19"/>
      <c r="R707" s="19"/>
      <c r="S707" s="19"/>
      <c r="T707" s="19"/>
    </row>
    <row r="708" spans="1:20">
      <c r="A708" s="18">
        <v>706</v>
      </c>
      <c r="B708" s="50">
        <v>10</v>
      </c>
      <c r="C708" s="92" t="s">
        <v>714</v>
      </c>
      <c r="D708" s="18"/>
      <c r="E708" s="19"/>
      <c r="F708" s="40">
        <v>5789.42</v>
      </c>
      <c r="G708" s="40">
        <v>5892.14</v>
      </c>
      <c r="H708" s="40">
        <v>16203.39</v>
      </c>
      <c r="I708" s="42">
        <v>30</v>
      </c>
      <c r="J708" s="42">
        <v>3</v>
      </c>
      <c r="K708" s="41">
        <v>2018</v>
      </c>
      <c r="L708" s="43" t="s">
        <v>836</v>
      </c>
      <c r="M708" s="44">
        <v>2004192.39</v>
      </c>
      <c r="N708" s="31">
        <f t="shared" si="23"/>
        <v>1684195.2857142857</v>
      </c>
      <c r="O708" s="19"/>
      <c r="P708" s="19"/>
      <c r="Q708" s="19"/>
      <c r="R708" s="19"/>
      <c r="S708" s="19"/>
      <c r="T708" s="19"/>
    </row>
    <row r="709" spans="1:20">
      <c r="A709" s="23">
        <v>707</v>
      </c>
      <c r="B709" s="50">
        <v>11</v>
      </c>
      <c r="C709" s="92" t="s">
        <v>715</v>
      </c>
      <c r="D709" s="18"/>
      <c r="E709" s="19"/>
      <c r="F709" s="40">
        <v>2461.39</v>
      </c>
      <c r="G709" s="40">
        <v>2374.96</v>
      </c>
      <c r="H709" s="40">
        <v>6531.14</v>
      </c>
      <c r="I709" s="42">
        <v>26</v>
      </c>
      <c r="J709" s="42">
        <v>3</v>
      </c>
      <c r="K709" s="41">
        <v>2018</v>
      </c>
      <c r="L709" s="43" t="s">
        <v>836</v>
      </c>
      <c r="M709" s="44">
        <v>933918.07</v>
      </c>
      <c r="N709" s="31">
        <f t="shared" si="23"/>
        <v>784805.10084033618</v>
      </c>
      <c r="O709" s="19"/>
      <c r="P709" s="19"/>
      <c r="Q709" s="19"/>
      <c r="R709" s="19"/>
      <c r="S709" s="19"/>
      <c r="T709" s="19"/>
    </row>
    <row r="710" spans="1:20">
      <c r="A710" s="18">
        <v>708</v>
      </c>
      <c r="B710" s="50">
        <v>12</v>
      </c>
      <c r="C710" s="92" t="s">
        <v>716</v>
      </c>
      <c r="D710" s="18"/>
      <c r="E710" s="19"/>
      <c r="F710" s="40">
        <v>3439.6</v>
      </c>
      <c r="G710" s="40">
        <v>3668.23</v>
      </c>
      <c r="H710" s="40">
        <v>9904.2199999999993</v>
      </c>
      <c r="I710" s="42">
        <v>27</v>
      </c>
      <c r="J710" s="42">
        <v>3</v>
      </c>
      <c r="K710" s="41">
        <v>2018</v>
      </c>
      <c r="L710" s="43" t="s">
        <v>836</v>
      </c>
      <c r="M710" s="44">
        <v>1006116.29</v>
      </c>
      <c r="N710" s="31">
        <f t="shared" si="23"/>
        <v>845475.87394957989</v>
      </c>
      <c r="O710" s="19"/>
      <c r="P710" s="19"/>
      <c r="Q710" s="19"/>
      <c r="R710" s="19"/>
      <c r="S710" s="19"/>
      <c r="T710" s="19"/>
    </row>
    <row r="711" spans="1:20">
      <c r="A711" s="23">
        <v>709</v>
      </c>
      <c r="B711" s="50">
        <v>13</v>
      </c>
      <c r="C711" s="92" t="s">
        <v>717</v>
      </c>
      <c r="D711" s="18"/>
      <c r="E711" s="19"/>
      <c r="F711" s="40">
        <v>5101.8999999999996</v>
      </c>
      <c r="G711" s="40">
        <v>4856.08</v>
      </c>
      <c r="H711" s="40">
        <v>13354.22</v>
      </c>
      <c r="I711" s="42">
        <v>4</v>
      </c>
      <c r="J711" s="42">
        <v>7</v>
      </c>
      <c r="K711" s="41">
        <v>2018</v>
      </c>
      <c r="L711" s="43" t="s">
        <v>836</v>
      </c>
      <c r="M711" s="44">
        <v>1515203.57</v>
      </c>
      <c r="N711" s="31">
        <f t="shared" si="23"/>
        <v>1273280.3109243698</v>
      </c>
      <c r="O711" s="19"/>
      <c r="P711" s="19"/>
      <c r="Q711" s="19"/>
      <c r="R711" s="19"/>
      <c r="S711" s="19"/>
      <c r="T711" s="19"/>
    </row>
    <row r="712" spans="1:20">
      <c r="A712" s="18">
        <v>710</v>
      </c>
      <c r="B712" s="50">
        <v>14</v>
      </c>
      <c r="C712" s="92" t="s">
        <v>718</v>
      </c>
      <c r="D712" s="18"/>
      <c r="E712" s="19"/>
      <c r="F712" s="40">
        <v>2410.75</v>
      </c>
      <c r="G712" s="40">
        <v>2345.54</v>
      </c>
      <c r="H712" s="40">
        <v>6450.24</v>
      </c>
      <c r="I712" s="42">
        <v>26</v>
      </c>
      <c r="J712" s="42">
        <v>3</v>
      </c>
      <c r="K712" s="41">
        <v>2018</v>
      </c>
      <c r="L712" s="43" t="s">
        <v>836</v>
      </c>
      <c r="M712" s="44">
        <v>808905.72</v>
      </c>
      <c r="N712" s="31">
        <f t="shared" si="23"/>
        <v>679752.70588235289</v>
      </c>
      <c r="O712" s="19"/>
      <c r="P712" s="19"/>
      <c r="Q712" s="19"/>
      <c r="R712" s="19"/>
      <c r="S712" s="19"/>
      <c r="T712" s="19"/>
    </row>
    <row r="713" spans="1:20">
      <c r="A713" s="23">
        <v>711</v>
      </c>
      <c r="B713" s="50">
        <v>15</v>
      </c>
      <c r="C713" s="92" t="s">
        <v>719</v>
      </c>
      <c r="D713" s="18"/>
      <c r="E713" s="19"/>
      <c r="F713" s="40">
        <v>2433.1999999999998</v>
      </c>
      <c r="G713" s="40">
        <v>2795.19</v>
      </c>
      <c r="H713" s="40">
        <v>7714.72</v>
      </c>
      <c r="I713" s="42">
        <v>27</v>
      </c>
      <c r="J713" s="42">
        <v>3</v>
      </c>
      <c r="K713" s="41">
        <v>2018</v>
      </c>
      <c r="L713" s="43" t="s">
        <v>836</v>
      </c>
      <c r="M713" s="44">
        <v>983167.74</v>
      </c>
      <c r="N713" s="31">
        <f t="shared" si="23"/>
        <v>826191.37815126055</v>
      </c>
      <c r="O713" s="19"/>
      <c r="P713" s="19"/>
      <c r="Q713" s="19"/>
      <c r="R713" s="19"/>
      <c r="S713" s="19"/>
      <c r="T713" s="19"/>
    </row>
    <row r="714" spans="1:20">
      <c r="A714" s="18">
        <v>712</v>
      </c>
      <c r="B714" s="50">
        <v>16</v>
      </c>
      <c r="C714" s="92" t="s">
        <v>720</v>
      </c>
      <c r="D714" s="18"/>
      <c r="E714" s="19"/>
      <c r="F714" s="40">
        <v>2211.19</v>
      </c>
      <c r="G714" s="40">
        <v>1872.51</v>
      </c>
      <c r="H714" s="40">
        <v>5055.78</v>
      </c>
      <c r="I714" s="42">
        <v>27</v>
      </c>
      <c r="J714" s="42">
        <v>3</v>
      </c>
      <c r="K714" s="41">
        <v>2018</v>
      </c>
      <c r="L714" s="43" t="s">
        <v>836</v>
      </c>
      <c r="M714" s="44">
        <v>673560.31</v>
      </c>
      <c r="N714" s="31">
        <f t="shared" si="23"/>
        <v>566017.06722689082</v>
      </c>
      <c r="O714" s="19"/>
      <c r="P714" s="19"/>
      <c r="Q714" s="19"/>
      <c r="R714" s="19"/>
      <c r="S714" s="19"/>
      <c r="T714" s="19"/>
    </row>
    <row r="715" spans="1:20">
      <c r="A715" s="23">
        <v>713</v>
      </c>
      <c r="B715" s="50">
        <v>17</v>
      </c>
      <c r="C715" s="92" t="s">
        <v>721</v>
      </c>
      <c r="D715" s="18"/>
      <c r="E715" s="19"/>
      <c r="F715" s="40">
        <v>6400.72</v>
      </c>
      <c r="G715" s="40">
        <v>5602.52</v>
      </c>
      <c r="H715" s="40">
        <v>15126.8</v>
      </c>
      <c r="I715" s="42">
        <v>27</v>
      </c>
      <c r="J715" s="42">
        <v>3</v>
      </c>
      <c r="K715" s="41">
        <v>2018</v>
      </c>
      <c r="L715" s="43" t="s">
        <v>836</v>
      </c>
      <c r="M715" s="44">
        <v>2001113.74</v>
      </c>
      <c r="N715" s="31">
        <f t="shared" si="23"/>
        <v>1681608.1848739497</v>
      </c>
      <c r="O715" s="19"/>
      <c r="P715" s="19"/>
      <c r="Q715" s="19"/>
      <c r="R715" s="19"/>
      <c r="S715" s="19"/>
      <c r="T715" s="19"/>
    </row>
    <row r="716" spans="1:20">
      <c r="A716" s="18">
        <v>714</v>
      </c>
      <c r="B716" s="50">
        <v>18</v>
      </c>
      <c r="C716" s="92" t="s">
        <v>722</v>
      </c>
      <c r="D716" s="18"/>
      <c r="E716" s="19"/>
      <c r="F716" s="40">
        <v>6312.87</v>
      </c>
      <c r="G716" s="40">
        <v>4316.54</v>
      </c>
      <c r="H716" s="40">
        <v>11870.49</v>
      </c>
      <c r="I716" s="42">
        <v>5</v>
      </c>
      <c r="J716" s="42">
        <v>4</v>
      </c>
      <c r="K716" s="41">
        <v>2018</v>
      </c>
      <c r="L716" s="11" t="s">
        <v>835</v>
      </c>
      <c r="M716" s="39">
        <v>2131431.7799999998</v>
      </c>
      <c r="N716" s="31">
        <f t="shared" si="23"/>
        <v>1791119.1428571427</v>
      </c>
      <c r="O716" s="19"/>
      <c r="P716" s="19"/>
      <c r="Q716" s="19"/>
      <c r="R716" s="19"/>
      <c r="S716" s="19"/>
      <c r="T716" s="19"/>
    </row>
    <row r="717" spans="1:20">
      <c r="A717" s="23">
        <v>715</v>
      </c>
      <c r="B717" s="50">
        <v>19</v>
      </c>
      <c r="C717" s="92" t="s">
        <v>723</v>
      </c>
      <c r="D717" s="18"/>
      <c r="E717" s="19"/>
      <c r="F717" s="40">
        <v>3743.07</v>
      </c>
      <c r="G717" s="40">
        <v>4372.66</v>
      </c>
      <c r="H717" s="40">
        <v>12243.45</v>
      </c>
      <c r="I717" s="42">
        <v>18</v>
      </c>
      <c r="J717" s="42">
        <v>12</v>
      </c>
      <c r="K717" s="41">
        <v>2018</v>
      </c>
      <c r="L717" s="43" t="s">
        <v>836</v>
      </c>
      <c r="M717" s="44">
        <v>1435214.62</v>
      </c>
      <c r="N717" s="31">
        <f t="shared" si="23"/>
        <v>1206062.705882353</v>
      </c>
      <c r="O717" s="19"/>
      <c r="P717" s="19"/>
      <c r="Q717" s="19"/>
      <c r="R717" s="19"/>
      <c r="S717" s="19"/>
      <c r="T717" s="19"/>
    </row>
    <row r="718" spans="1:20">
      <c r="A718" s="18">
        <v>716</v>
      </c>
      <c r="B718" s="50">
        <v>20</v>
      </c>
      <c r="C718" s="92" t="s">
        <v>724</v>
      </c>
      <c r="D718" s="18"/>
      <c r="E718" s="19"/>
      <c r="F718" s="40">
        <v>9825.61</v>
      </c>
      <c r="G718" s="40">
        <v>10037.299999999999</v>
      </c>
      <c r="H718" s="40">
        <v>27702.95</v>
      </c>
      <c r="I718" s="42">
        <v>2</v>
      </c>
      <c r="J718" s="42">
        <v>8</v>
      </c>
      <c r="K718" s="41">
        <v>2018</v>
      </c>
      <c r="L718" s="43" t="s">
        <v>836</v>
      </c>
      <c r="M718" s="44">
        <v>3157189.89</v>
      </c>
      <c r="N718" s="31">
        <f t="shared" si="23"/>
        <v>2653100.7478991598</v>
      </c>
      <c r="O718" s="19"/>
      <c r="P718" s="19"/>
      <c r="Q718" s="19"/>
      <c r="R718" s="19"/>
      <c r="S718" s="19"/>
      <c r="T718" s="19"/>
    </row>
    <row r="719" spans="1:20">
      <c r="A719" s="23">
        <v>717</v>
      </c>
      <c r="B719" s="50">
        <v>21</v>
      </c>
      <c r="C719" s="92" t="s">
        <v>725</v>
      </c>
      <c r="D719" s="18"/>
      <c r="E719" s="19"/>
      <c r="F719" s="40">
        <v>3349.02</v>
      </c>
      <c r="G719" s="40">
        <v>3675.83</v>
      </c>
      <c r="H719" s="40">
        <v>9924.74</v>
      </c>
      <c r="I719" s="42">
        <v>26</v>
      </c>
      <c r="J719" s="42">
        <v>3</v>
      </c>
      <c r="K719" s="41">
        <v>2018</v>
      </c>
      <c r="L719" s="43" t="s">
        <v>836</v>
      </c>
      <c r="M719" s="44">
        <v>1195985.45</v>
      </c>
      <c r="N719" s="31">
        <f t="shared" si="23"/>
        <v>1005029.7899159663</v>
      </c>
      <c r="O719" s="19"/>
      <c r="P719" s="19"/>
      <c r="Q719" s="19"/>
      <c r="R719" s="19"/>
      <c r="S719" s="19"/>
      <c r="T719" s="19"/>
    </row>
    <row r="720" spans="1:20">
      <c r="A720" s="18">
        <v>718</v>
      </c>
      <c r="B720" s="50">
        <v>22</v>
      </c>
      <c r="C720" s="92" t="s">
        <v>726</v>
      </c>
      <c r="D720" s="18"/>
      <c r="E720" s="19"/>
      <c r="F720" s="40">
        <v>2789.27</v>
      </c>
      <c r="G720" s="40">
        <v>2389.66</v>
      </c>
      <c r="H720" s="40">
        <v>6571.57</v>
      </c>
      <c r="I720" s="42">
        <v>18</v>
      </c>
      <c r="J720" s="42">
        <v>12</v>
      </c>
      <c r="K720" s="41">
        <v>2018</v>
      </c>
      <c r="L720" s="43" t="s">
        <v>836</v>
      </c>
      <c r="M720" s="44">
        <v>790160.81</v>
      </c>
      <c r="N720" s="31">
        <f>M720/1.19-0.06</f>
        <v>664000.62067226891</v>
      </c>
      <c r="O720" s="19"/>
      <c r="P720" s="19"/>
      <c r="Q720" s="19"/>
      <c r="R720" s="19"/>
      <c r="S720" s="19"/>
      <c r="T720" s="19"/>
    </row>
    <row r="721" spans="1:24">
      <c r="A721" s="23">
        <v>719</v>
      </c>
      <c r="B721" s="50">
        <v>23</v>
      </c>
      <c r="C721" s="92" t="s">
        <v>727</v>
      </c>
      <c r="D721" s="18"/>
      <c r="E721" s="19"/>
      <c r="F721" s="40">
        <v>2859.75</v>
      </c>
      <c r="G721" s="40">
        <v>2752</v>
      </c>
      <c r="H721" s="40">
        <v>7045.12</v>
      </c>
      <c r="I721" s="42">
        <v>17</v>
      </c>
      <c r="J721" s="42">
        <v>4</v>
      </c>
      <c r="K721" s="41">
        <v>2018</v>
      </c>
      <c r="L721" s="43" t="s">
        <v>836</v>
      </c>
      <c r="M721" s="44">
        <v>0</v>
      </c>
      <c r="N721" s="31">
        <f t="shared" si="23"/>
        <v>0</v>
      </c>
      <c r="O721" s="19"/>
      <c r="P721" s="19"/>
      <c r="Q721" s="19"/>
      <c r="R721" s="19"/>
      <c r="S721" s="19"/>
      <c r="T721" s="19"/>
      <c r="X721" s="1" t="s">
        <v>1138</v>
      </c>
    </row>
    <row r="722" spans="1:24" ht="19.5" customHeight="1">
      <c r="A722" s="18">
        <v>720</v>
      </c>
      <c r="B722" s="50">
        <v>24</v>
      </c>
      <c r="C722" s="92" t="s">
        <v>728</v>
      </c>
      <c r="D722" s="18"/>
      <c r="E722" s="19"/>
      <c r="F722" s="40">
        <v>3248.11</v>
      </c>
      <c r="G722" s="40">
        <v>2789.1</v>
      </c>
      <c r="H722" s="40">
        <v>7670.03</v>
      </c>
      <c r="I722" s="42">
        <v>5</v>
      </c>
      <c r="J722" s="42">
        <v>4</v>
      </c>
      <c r="K722" s="41">
        <v>2018</v>
      </c>
      <c r="L722" s="11" t="s">
        <v>835</v>
      </c>
      <c r="M722" s="39">
        <v>1017075.01</v>
      </c>
      <c r="N722" s="31">
        <f t="shared" si="23"/>
        <v>854684.8823529412</v>
      </c>
      <c r="O722" s="19"/>
      <c r="P722" s="19"/>
      <c r="Q722" s="19"/>
      <c r="R722" s="19"/>
      <c r="S722" s="19"/>
      <c r="T722" s="19"/>
    </row>
    <row r="723" spans="1:24">
      <c r="A723" s="23">
        <v>721</v>
      </c>
      <c r="B723" s="50">
        <v>25</v>
      </c>
      <c r="C723" s="92" t="s">
        <v>729</v>
      </c>
      <c r="D723" s="18"/>
      <c r="E723" s="19"/>
      <c r="F723" s="40">
        <v>2913.52</v>
      </c>
      <c r="G723" s="40">
        <v>2364.06</v>
      </c>
      <c r="H723" s="40">
        <v>6501.17</v>
      </c>
      <c r="I723" s="42">
        <v>27</v>
      </c>
      <c r="J723" s="42">
        <v>3</v>
      </c>
      <c r="K723" s="41">
        <v>2018</v>
      </c>
      <c r="L723" s="43" t="s">
        <v>836</v>
      </c>
      <c r="M723" s="44">
        <v>1047684.24</v>
      </c>
      <c r="N723" s="31">
        <f t="shared" si="23"/>
        <v>880406.92436974798</v>
      </c>
      <c r="O723" s="19"/>
      <c r="P723" s="19"/>
      <c r="Q723" s="19"/>
      <c r="R723" s="19"/>
      <c r="S723" s="19"/>
      <c r="T723" s="19"/>
    </row>
    <row r="724" spans="1:24">
      <c r="A724" s="18">
        <v>722</v>
      </c>
      <c r="B724" s="50">
        <v>26</v>
      </c>
      <c r="C724" s="92" t="s">
        <v>730</v>
      </c>
      <c r="D724" s="18"/>
      <c r="E724" s="19"/>
      <c r="F724" s="40">
        <v>5932.87</v>
      </c>
      <c r="G724" s="40">
        <v>5110.8999999999996</v>
      </c>
      <c r="H724" s="40">
        <v>14054.98</v>
      </c>
      <c r="I724" s="42">
        <v>30</v>
      </c>
      <c r="J724" s="42">
        <v>3</v>
      </c>
      <c r="K724" s="41">
        <v>2018</v>
      </c>
      <c r="L724" s="43" t="s">
        <v>836</v>
      </c>
      <c r="M724" s="44">
        <v>2039419.59</v>
      </c>
      <c r="N724" s="31">
        <f t="shared" si="23"/>
        <v>1713797.9747899161</v>
      </c>
      <c r="O724" s="19"/>
      <c r="P724" s="19"/>
      <c r="Q724" s="19"/>
      <c r="R724" s="19"/>
      <c r="S724" s="19"/>
      <c r="T724" s="19"/>
    </row>
    <row r="725" spans="1:24">
      <c r="A725" s="23">
        <v>723</v>
      </c>
      <c r="B725" s="50">
        <v>27</v>
      </c>
      <c r="C725" s="92" t="s">
        <v>731</v>
      </c>
      <c r="D725" s="18"/>
      <c r="E725" s="19"/>
      <c r="F725" s="40">
        <v>6615.94</v>
      </c>
      <c r="G725" s="40">
        <v>4769.04</v>
      </c>
      <c r="H725" s="40">
        <v>12876.41</v>
      </c>
      <c r="I725" s="42">
        <v>27</v>
      </c>
      <c r="J725" s="42">
        <v>8</v>
      </c>
      <c r="K725" s="41">
        <v>2018</v>
      </c>
      <c r="L725" s="43" t="s">
        <v>836</v>
      </c>
      <c r="M725" s="44">
        <v>2294641.2799999998</v>
      </c>
      <c r="N725" s="31">
        <f t="shared" si="23"/>
        <v>1928269.9831932771</v>
      </c>
      <c r="O725" s="19"/>
      <c r="P725" s="19"/>
      <c r="Q725" s="19"/>
      <c r="R725" s="19"/>
      <c r="S725" s="19"/>
      <c r="T725" s="19"/>
    </row>
    <row r="726" spans="1:24">
      <c r="A726" s="18">
        <v>724</v>
      </c>
      <c r="B726" s="50">
        <v>28</v>
      </c>
      <c r="C726" s="92" t="s">
        <v>732</v>
      </c>
      <c r="D726" s="18"/>
      <c r="E726" s="19"/>
      <c r="F726" s="40">
        <v>6641.68</v>
      </c>
      <c r="G726" s="40">
        <v>4763.17</v>
      </c>
      <c r="H726" s="40">
        <v>12860.56</v>
      </c>
      <c r="I726" s="42">
        <v>27</v>
      </c>
      <c r="J726" s="42">
        <v>8</v>
      </c>
      <c r="K726" s="41">
        <v>2018</v>
      </c>
      <c r="L726" s="43" t="s">
        <v>836</v>
      </c>
      <c r="M726" s="44">
        <v>2153218.25</v>
      </c>
      <c r="N726" s="31">
        <f>M726/1.19</f>
        <v>1809427.1008403362</v>
      </c>
      <c r="O726" s="19"/>
      <c r="P726" s="19"/>
      <c r="Q726" s="19"/>
      <c r="R726" s="19"/>
      <c r="S726" s="19"/>
      <c r="T726" s="19"/>
    </row>
    <row r="727" spans="1:24">
      <c r="A727" s="23">
        <v>725</v>
      </c>
      <c r="B727" s="50">
        <v>29</v>
      </c>
      <c r="C727" s="92" t="s">
        <v>733</v>
      </c>
      <c r="D727" s="18"/>
      <c r="E727" s="19"/>
      <c r="F727" s="40">
        <v>3390.36</v>
      </c>
      <c r="G727" s="40">
        <v>3796.9</v>
      </c>
      <c r="H727" s="40">
        <v>10251.629999999999</v>
      </c>
      <c r="I727" s="42">
        <v>30</v>
      </c>
      <c r="J727" s="42">
        <v>3</v>
      </c>
      <c r="K727" s="41">
        <v>2018</v>
      </c>
      <c r="L727" s="43" t="s">
        <v>836</v>
      </c>
      <c r="M727" s="44">
        <v>1142799.22</v>
      </c>
      <c r="N727" s="31">
        <f t="shared" si="23"/>
        <v>960335.47899159661</v>
      </c>
      <c r="O727" s="19"/>
      <c r="P727" s="19"/>
      <c r="Q727" s="19"/>
      <c r="R727" s="19"/>
      <c r="S727" s="19"/>
      <c r="T727" s="19"/>
    </row>
    <row r="728" spans="1:24">
      <c r="A728" s="18">
        <v>726</v>
      </c>
      <c r="B728" s="50">
        <v>30</v>
      </c>
      <c r="C728" s="92" t="s">
        <v>734</v>
      </c>
      <c r="D728" s="18"/>
      <c r="E728" s="19"/>
      <c r="F728" s="40">
        <v>2406.94</v>
      </c>
      <c r="G728" s="40">
        <v>1697.43</v>
      </c>
      <c r="H728" s="40">
        <v>4667.93</v>
      </c>
      <c r="I728" s="42">
        <v>30</v>
      </c>
      <c r="J728" s="42">
        <v>3</v>
      </c>
      <c r="K728" s="41">
        <v>2018</v>
      </c>
      <c r="L728" s="43" t="s">
        <v>836</v>
      </c>
      <c r="M728" s="44">
        <v>650412.68000000005</v>
      </c>
      <c r="N728" s="31">
        <f t="shared" si="23"/>
        <v>546565.27731092449</v>
      </c>
      <c r="O728" s="19"/>
      <c r="P728" s="19"/>
      <c r="Q728" s="19"/>
      <c r="R728" s="19"/>
      <c r="S728" s="19"/>
      <c r="T728" s="19"/>
    </row>
    <row r="729" spans="1:24">
      <c r="A729" s="23">
        <v>727</v>
      </c>
      <c r="B729" s="50">
        <v>31</v>
      </c>
      <c r="C729" s="92" t="s">
        <v>735</v>
      </c>
      <c r="D729" s="18"/>
      <c r="E729" s="19"/>
      <c r="F729" s="40">
        <v>5298.44</v>
      </c>
      <c r="G729" s="40">
        <v>4654.6499999999996</v>
      </c>
      <c r="H729" s="40">
        <v>12567.56</v>
      </c>
      <c r="I729" s="42">
        <v>30</v>
      </c>
      <c r="J729" s="42">
        <v>3</v>
      </c>
      <c r="K729" s="41">
        <v>2018</v>
      </c>
      <c r="L729" s="43" t="s">
        <v>836</v>
      </c>
      <c r="M729" s="44">
        <v>1585394.95</v>
      </c>
      <c r="N729" s="31">
        <f t="shared" si="23"/>
        <v>1332264.6638655462</v>
      </c>
      <c r="O729" s="19"/>
      <c r="P729" s="19"/>
      <c r="Q729" s="19"/>
      <c r="R729" s="19"/>
      <c r="S729" s="19"/>
      <c r="T729" s="19"/>
    </row>
    <row r="730" spans="1:24">
      <c r="A730" s="18">
        <v>728</v>
      </c>
      <c r="B730" s="50">
        <v>32</v>
      </c>
      <c r="C730" s="92" t="s">
        <v>736</v>
      </c>
      <c r="D730" s="18"/>
      <c r="E730" s="19"/>
      <c r="F730" s="40">
        <v>4744.82</v>
      </c>
      <c r="G730" s="40">
        <v>5150.82</v>
      </c>
      <c r="H730" s="40">
        <v>14164.76</v>
      </c>
      <c r="I730" s="42">
        <v>20</v>
      </c>
      <c r="J730" s="42">
        <v>4</v>
      </c>
      <c r="K730" s="41">
        <v>2018</v>
      </c>
      <c r="L730" s="43" t="s">
        <v>836</v>
      </c>
      <c r="M730" s="44">
        <v>1802692.49</v>
      </c>
      <c r="N730" s="31">
        <f t="shared" si="23"/>
        <v>1514867.6386554623</v>
      </c>
      <c r="O730" s="19"/>
      <c r="P730" s="19"/>
      <c r="Q730" s="19"/>
      <c r="R730" s="19"/>
      <c r="S730" s="19"/>
      <c r="T730" s="19"/>
    </row>
    <row r="731" spans="1:24">
      <c r="A731" s="23">
        <v>729</v>
      </c>
      <c r="B731" s="50">
        <v>33</v>
      </c>
      <c r="C731" s="92" t="s">
        <v>737</v>
      </c>
      <c r="D731" s="18"/>
      <c r="E731" s="19"/>
      <c r="F731" s="40">
        <v>24063.01</v>
      </c>
      <c r="G731" s="40">
        <v>21902.53</v>
      </c>
      <c r="H731" s="40">
        <v>60231.96</v>
      </c>
      <c r="I731" s="42">
        <v>2</v>
      </c>
      <c r="J731" s="42">
        <v>8</v>
      </c>
      <c r="K731" s="41">
        <v>2018</v>
      </c>
      <c r="L731" s="43" t="s">
        <v>836</v>
      </c>
      <c r="M731" s="44">
        <v>9019854.1899999995</v>
      </c>
      <c r="N731" s="31">
        <f t="shared" si="23"/>
        <v>7579709.4033613447</v>
      </c>
      <c r="O731" s="19"/>
      <c r="P731" s="19"/>
      <c r="Q731" s="19"/>
      <c r="R731" s="19"/>
      <c r="S731" s="19"/>
      <c r="T731" s="19"/>
    </row>
    <row r="732" spans="1:24">
      <c r="A732" s="18">
        <v>730</v>
      </c>
      <c r="B732" s="50">
        <v>34</v>
      </c>
      <c r="C732" s="92" t="s">
        <v>738</v>
      </c>
      <c r="D732" s="18"/>
      <c r="E732" s="19"/>
      <c r="F732" s="40">
        <v>4323.8100000000004</v>
      </c>
      <c r="G732" s="40">
        <v>4805.8100000000004</v>
      </c>
      <c r="H732" s="40">
        <v>13215.98</v>
      </c>
      <c r="I732" s="42">
        <v>26</v>
      </c>
      <c r="J732" s="42">
        <v>3</v>
      </c>
      <c r="K732" s="41">
        <v>2018</v>
      </c>
      <c r="L732" s="43" t="s">
        <v>836</v>
      </c>
      <c r="M732" s="44">
        <v>1296336.1299999999</v>
      </c>
      <c r="N732" s="31">
        <f t="shared" si="23"/>
        <v>1089358.0924369746</v>
      </c>
      <c r="O732" s="19"/>
      <c r="P732" s="19"/>
      <c r="Q732" s="19"/>
      <c r="R732" s="19"/>
      <c r="S732" s="19"/>
      <c r="T732" s="19"/>
    </row>
    <row r="733" spans="1:24">
      <c r="A733" s="23">
        <v>731</v>
      </c>
      <c r="B733" s="50">
        <v>35</v>
      </c>
      <c r="C733" s="92" t="s">
        <v>739</v>
      </c>
      <c r="D733" s="18"/>
      <c r="E733" s="19"/>
      <c r="F733" s="40">
        <v>4740.71</v>
      </c>
      <c r="G733" s="40">
        <v>4935.51</v>
      </c>
      <c r="H733" s="40">
        <v>13572.65</v>
      </c>
      <c r="I733" s="42">
        <v>26</v>
      </c>
      <c r="J733" s="42">
        <v>3</v>
      </c>
      <c r="K733" s="41">
        <v>2018</v>
      </c>
      <c r="L733" s="43" t="s">
        <v>836</v>
      </c>
      <c r="M733" s="44">
        <v>1245392.73</v>
      </c>
      <c r="N733" s="31">
        <f t="shared" si="23"/>
        <v>1046548.5126050421</v>
      </c>
      <c r="O733" s="19"/>
      <c r="P733" s="19"/>
      <c r="Q733" s="19"/>
      <c r="R733" s="19"/>
      <c r="S733" s="19"/>
      <c r="T733" s="19"/>
    </row>
    <row r="734" spans="1:24">
      <c r="A734" s="18">
        <v>732</v>
      </c>
      <c r="B734" s="50">
        <v>36</v>
      </c>
      <c r="C734" s="92" t="s">
        <v>740</v>
      </c>
      <c r="D734" s="18"/>
      <c r="E734" s="19"/>
      <c r="F734" s="40">
        <v>5835.56</v>
      </c>
      <c r="G734" s="40">
        <v>5314.99</v>
      </c>
      <c r="H734" s="40">
        <v>14616.22</v>
      </c>
      <c r="I734" s="42">
        <v>30</v>
      </c>
      <c r="J734" s="42">
        <v>3</v>
      </c>
      <c r="K734" s="41">
        <v>2018</v>
      </c>
      <c r="L734" s="43" t="s">
        <v>836</v>
      </c>
      <c r="M734" s="44">
        <v>2196213.37</v>
      </c>
      <c r="N734" s="31">
        <f t="shared" si="23"/>
        <v>1845557.4537815128</v>
      </c>
      <c r="O734" s="19"/>
      <c r="P734" s="19"/>
      <c r="Q734" s="19"/>
      <c r="R734" s="19"/>
      <c r="S734" s="19"/>
      <c r="T734" s="19"/>
    </row>
    <row r="735" spans="1:24">
      <c r="A735" s="23">
        <v>733</v>
      </c>
      <c r="B735" s="50">
        <v>37</v>
      </c>
      <c r="C735" s="92" t="s">
        <v>741</v>
      </c>
      <c r="D735" s="18"/>
      <c r="E735" s="19"/>
      <c r="F735" s="40">
        <v>7912.36</v>
      </c>
      <c r="G735" s="40">
        <v>7592.7</v>
      </c>
      <c r="H735" s="40">
        <v>20879.900000000001</v>
      </c>
      <c r="I735" s="42">
        <v>28</v>
      </c>
      <c r="J735" s="42">
        <v>3</v>
      </c>
      <c r="K735" s="41">
        <v>2018</v>
      </c>
      <c r="L735" s="43" t="s">
        <v>836</v>
      </c>
      <c r="M735" s="44">
        <v>2264854.2599999998</v>
      </c>
      <c r="N735" s="31">
        <f t="shared" si="23"/>
        <v>1903238.8739495797</v>
      </c>
      <c r="O735" s="19"/>
      <c r="P735" s="19"/>
      <c r="Q735" s="19"/>
      <c r="R735" s="19"/>
      <c r="S735" s="19"/>
      <c r="T735" s="19"/>
    </row>
    <row r="736" spans="1:24">
      <c r="A736" s="18">
        <v>734</v>
      </c>
      <c r="B736" s="50">
        <v>38</v>
      </c>
      <c r="C736" s="92" t="s">
        <v>742</v>
      </c>
      <c r="D736" s="18"/>
      <c r="E736" s="19"/>
      <c r="F736" s="40">
        <v>9202.7199999999993</v>
      </c>
      <c r="G736" s="40">
        <v>10639.66</v>
      </c>
      <c r="H736" s="40">
        <v>29259.07</v>
      </c>
      <c r="I736" s="42">
        <v>4</v>
      </c>
      <c r="J736" s="42">
        <v>5</v>
      </c>
      <c r="K736" s="41">
        <v>2018</v>
      </c>
      <c r="L736" s="43" t="s">
        <v>836</v>
      </c>
      <c r="M736" s="44">
        <v>3038931.43</v>
      </c>
      <c r="N736" s="31">
        <f t="shared" si="23"/>
        <v>2553723.890756303</v>
      </c>
      <c r="O736" s="19"/>
      <c r="P736" s="19"/>
      <c r="Q736" s="19"/>
      <c r="R736" s="19"/>
      <c r="S736" s="19"/>
      <c r="T736" s="19"/>
    </row>
    <row r="737" spans="1:20">
      <c r="A737" s="23">
        <v>735</v>
      </c>
      <c r="B737" s="50">
        <v>39</v>
      </c>
      <c r="C737" s="92" t="s">
        <v>743</v>
      </c>
      <c r="D737" s="18"/>
      <c r="E737" s="19"/>
      <c r="F737" s="40">
        <v>2764.9</v>
      </c>
      <c r="G737" s="40">
        <v>2176.9499999999998</v>
      </c>
      <c r="H737" s="40">
        <v>5986.61</v>
      </c>
      <c r="I737" s="42">
        <v>28</v>
      </c>
      <c r="J737" s="42">
        <v>3</v>
      </c>
      <c r="K737" s="41">
        <v>2018</v>
      </c>
      <c r="L737" s="43" t="s">
        <v>836</v>
      </c>
      <c r="M737" s="44">
        <v>716323.31</v>
      </c>
      <c r="N737" s="31">
        <f t="shared" si="23"/>
        <v>601952.36134453793</v>
      </c>
      <c r="O737" s="19"/>
      <c r="P737" s="19"/>
      <c r="Q737" s="19"/>
      <c r="R737" s="19"/>
      <c r="S737" s="19"/>
      <c r="T737" s="19"/>
    </row>
    <row r="738" spans="1:20">
      <c r="A738" s="18">
        <v>736</v>
      </c>
      <c r="B738" s="50">
        <v>40</v>
      </c>
      <c r="C738" s="92" t="s">
        <v>744</v>
      </c>
      <c r="D738" s="18"/>
      <c r="E738" s="19"/>
      <c r="F738" s="40">
        <v>2929.7</v>
      </c>
      <c r="G738" s="40">
        <v>2916.74</v>
      </c>
      <c r="H738" s="40">
        <v>7954.66</v>
      </c>
      <c r="I738" s="42">
        <v>28</v>
      </c>
      <c r="J738" s="42">
        <v>3</v>
      </c>
      <c r="K738" s="41">
        <v>2018</v>
      </c>
      <c r="L738" s="43" t="s">
        <v>836</v>
      </c>
      <c r="M738" s="44">
        <v>963446.92</v>
      </c>
      <c r="N738" s="31">
        <f t="shared" si="23"/>
        <v>809619.26050420175</v>
      </c>
      <c r="O738" s="19"/>
      <c r="P738" s="19"/>
      <c r="Q738" s="19"/>
      <c r="R738" s="19"/>
      <c r="S738" s="19"/>
      <c r="T738" s="19"/>
    </row>
    <row r="739" spans="1:20">
      <c r="A739" s="23">
        <v>737</v>
      </c>
      <c r="B739" s="50">
        <v>41</v>
      </c>
      <c r="C739" s="92" t="s">
        <v>745</v>
      </c>
      <c r="D739" s="18"/>
      <c r="E739" s="19"/>
      <c r="F739" s="40">
        <v>2241.64</v>
      </c>
      <c r="G739" s="40">
        <v>2359</v>
      </c>
      <c r="H739" s="40">
        <v>6015.45</v>
      </c>
      <c r="I739" s="42">
        <v>19</v>
      </c>
      <c r="J739" s="42">
        <v>4</v>
      </c>
      <c r="K739" s="41">
        <v>2018</v>
      </c>
      <c r="L739" s="43" t="s">
        <v>836</v>
      </c>
      <c r="M739" s="44">
        <v>869504.83</v>
      </c>
      <c r="N739" s="31">
        <f t="shared" si="23"/>
        <v>730676.32773109246</v>
      </c>
      <c r="O739" s="19"/>
      <c r="P739" s="19"/>
      <c r="Q739" s="19"/>
      <c r="R739" s="19"/>
      <c r="S739" s="19"/>
      <c r="T739" s="19"/>
    </row>
    <row r="740" spans="1:20">
      <c r="A740" s="18">
        <v>738</v>
      </c>
      <c r="B740" s="50">
        <v>42</v>
      </c>
      <c r="C740" s="92" t="s">
        <v>746</v>
      </c>
      <c r="D740" s="18"/>
      <c r="E740" s="19"/>
      <c r="F740" s="40">
        <v>2713.05</v>
      </c>
      <c r="G740" s="40">
        <v>2359</v>
      </c>
      <c r="H740" s="40">
        <v>6015.45</v>
      </c>
      <c r="I740" s="42">
        <v>4</v>
      </c>
      <c r="J740" s="42">
        <v>5</v>
      </c>
      <c r="K740" s="41">
        <v>2018</v>
      </c>
      <c r="L740" s="43" t="s">
        <v>836</v>
      </c>
      <c r="M740" s="44">
        <v>895843.59</v>
      </c>
      <c r="N740" s="31">
        <f t="shared" si="23"/>
        <v>752809.73949579836</v>
      </c>
      <c r="O740" s="19"/>
      <c r="P740" s="19"/>
      <c r="Q740" s="19"/>
      <c r="R740" s="19"/>
      <c r="S740" s="19"/>
      <c r="T740" s="19"/>
    </row>
    <row r="741" spans="1:20">
      <c r="A741" s="23">
        <v>739</v>
      </c>
      <c r="B741" s="50">
        <v>43</v>
      </c>
      <c r="C741" s="92" t="s">
        <v>747</v>
      </c>
      <c r="D741" s="18"/>
      <c r="E741" s="19"/>
      <c r="F741" s="40">
        <v>2455.42</v>
      </c>
      <c r="G741" s="40">
        <v>2321.37</v>
      </c>
      <c r="H741" s="40">
        <v>6383.76</v>
      </c>
      <c r="I741" s="42">
        <v>19</v>
      </c>
      <c r="J741" s="42">
        <v>4</v>
      </c>
      <c r="K741" s="41">
        <v>2018</v>
      </c>
      <c r="L741" s="43" t="s">
        <v>836</v>
      </c>
      <c r="M741" s="44">
        <v>915829.98</v>
      </c>
      <c r="N741" s="31">
        <f t="shared" si="23"/>
        <v>769605.02521008404</v>
      </c>
      <c r="O741" s="19"/>
      <c r="P741" s="19"/>
      <c r="Q741" s="19"/>
      <c r="R741" s="19"/>
      <c r="S741" s="19"/>
      <c r="T741" s="19"/>
    </row>
    <row r="742" spans="1:20">
      <c r="A742" s="18">
        <v>740</v>
      </c>
      <c r="B742" s="50">
        <v>44</v>
      </c>
      <c r="C742" s="92" t="s">
        <v>748</v>
      </c>
      <c r="D742" s="18"/>
      <c r="E742" s="19"/>
      <c r="F742" s="40">
        <v>7310.35</v>
      </c>
      <c r="G742" s="40">
        <v>7552.59</v>
      </c>
      <c r="H742" s="40">
        <v>20769.62</v>
      </c>
      <c r="I742" s="42">
        <v>28</v>
      </c>
      <c r="J742" s="42">
        <v>3</v>
      </c>
      <c r="K742" s="41">
        <v>2018</v>
      </c>
      <c r="L742" s="43" t="s">
        <v>836</v>
      </c>
      <c r="M742" s="44">
        <v>1996567.88</v>
      </c>
      <c r="N742" s="31">
        <f t="shared" ref="N742:N805" si="24">M742/1.19</f>
        <v>1677788.1344537814</v>
      </c>
      <c r="O742" s="19"/>
      <c r="P742" s="19"/>
      <c r="Q742" s="19"/>
      <c r="R742" s="19"/>
      <c r="S742" s="19"/>
      <c r="T742" s="19"/>
    </row>
    <row r="743" spans="1:20">
      <c r="A743" s="23">
        <v>741</v>
      </c>
      <c r="B743" s="50">
        <v>45</v>
      </c>
      <c r="C743" s="92" t="s">
        <v>749</v>
      </c>
      <c r="D743" s="18"/>
      <c r="E743" s="19"/>
      <c r="F743" s="40">
        <v>6607.14</v>
      </c>
      <c r="G743" s="40">
        <v>6449.6</v>
      </c>
      <c r="H743" s="40">
        <v>17647.75</v>
      </c>
      <c r="I743" s="42">
        <v>28</v>
      </c>
      <c r="J743" s="42">
        <v>3</v>
      </c>
      <c r="K743" s="41">
        <v>2018</v>
      </c>
      <c r="L743" s="43" t="s">
        <v>836</v>
      </c>
      <c r="M743" s="44">
        <v>2063676.91</v>
      </c>
      <c r="N743" s="31">
        <f t="shared" si="24"/>
        <v>1734182.2773109244</v>
      </c>
      <c r="O743" s="19"/>
      <c r="P743" s="19"/>
      <c r="Q743" s="19"/>
      <c r="R743" s="19"/>
      <c r="S743" s="19"/>
      <c r="T743" s="19"/>
    </row>
    <row r="744" spans="1:20">
      <c r="A744" s="18">
        <v>742</v>
      </c>
      <c r="B744" s="50">
        <v>46</v>
      </c>
      <c r="C744" s="92" t="s">
        <v>750</v>
      </c>
      <c r="D744" s="18"/>
      <c r="E744" s="19"/>
      <c r="F744" s="40">
        <v>8488.16</v>
      </c>
      <c r="G744" s="40">
        <v>7113.4</v>
      </c>
      <c r="H744" s="40">
        <v>19561.849999999999</v>
      </c>
      <c r="I744" s="42">
        <v>28</v>
      </c>
      <c r="J744" s="42">
        <v>3</v>
      </c>
      <c r="K744" s="41">
        <v>2018</v>
      </c>
      <c r="L744" s="43" t="s">
        <v>836</v>
      </c>
      <c r="M744" s="44">
        <v>2453636.13</v>
      </c>
      <c r="N744" s="31">
        <f t="shared" si="24"/>
        <v>2061879.1008403362</v>
      </c>
      <c r="O744" s="19"/>
      <c r="P744" s="19"/>
      <c r="Q744" s="19"/>
      <c r="R744" s="19"/>
      <c r="S744" s="19"/>
      <c r="T744" s="19"/>
    </row>
    <row r="745" spans="1:20">
      <c r="A745" s="23">
        <v>743</v>
      </c>
      <c r="B745" s="50">
        <v>47</v>
      </c>
      <c r="C745" s="92" t="s">
        <v>751</v>
      </c>
      <c r="D745" s="18"/>
      <c r="E745" s="19"/>
      <c r="F745" s="40">
        <v>6876.06</v>
      </c>
      <c r="G745" s="40">
        <v>5217.2</v>
      </c>
      <c r="H745" s="40">
        <v>13303.86</v>
      </c>
      <c r="I745" s="42">
        <v>19</v>
      </c>
      <c r="J745" s="42">
        <v>4</v>
      </c>
      <c r="K745" s="41">
        <v>2018</v>
      </c>
      <c r="L745" s="43" t="s">
        <v>836</v>
      </c>
      <c r="M745" s="44">
        <v>1686702.51</v>
      </c>
      <c r="N745" s="31">
        <f t="shared" si="24"/>
        <v>1417397.0672268909</v>
      </c>
      <c r="O745" s="19"/>
      <c r="P745" s="19"/>
      <c r="Q745" s="19"/>
      <c r="R745" s="19"/>
      <c r="S745" s="19"/>
      <c r="T745" s="19"/>
    </row>
    <row r="746" spans="1:20">
      <c r="A746" s="18">
        <v>744</v>
      </c>
      <c r="B746" s="50">
        <v>48</v>
      </c>
      <c r="C746" s="92" t="s">
        <v>752</v>
      </c>
      <c r="D746" s="18"/>
      <c r="E746" s="19"/>
      <c r="F746" s="40">
        <v>7669.99</v>
      </c>
      <c r="G746" s="40">
        <v>5387.3</v>
      </c>
      <c r="H746" s="40">
        <v>14724.81</v>
      </c>
      <c r="I746" s="42">
        <v>30</v>
      </c>
      <c r="J746" s="42">
        <v>3</v>
      </c>
      <c r="K746" s="41">
        <v>2018</v>
      </c>
      <c r="L746" s="43" t="s">
        <v>836</v>
      </c>
      <c r="M746" s="44">
        <v>1940599.64</v>
      </c>
      <c r="N746" s="31">
        <f t="shared" si="24"/>
        <v>1630756</v>
      </c>
      <c r="O746" s="19"/>
      <c r="P746" s="19"/>
      <c r="Q746" s="19"/>
      <c r="R746" s="19"/>
      <c r="S746" s="19"/>
      <c r="T746" s="19"/>
    </row>
    <row r="747" spans="1:20">
      <c r="A747" s="23">
        <v>745</v>
      </c>
      <c r="B747" s="50">
        <v>49</v>
      </c>
      <c r="C747" s="92" t="s">
        <v>753</v>
      </c>
      <c r="D747" s="18"/>
      <c r="E747" s="19"/>
      <c r="F747" s="40">
        <v>9082.56</v>
      </c>
      <c r="G747" s="40">
        <v>7368.77</v>
      </c>
      <c r="H747" s="40">
        <v>20264.12</v>
      </c>
      <c r="I747" s="42">
        <v>28</v>
      </c>
      <c r="J747" s="42">
        <v>3</v>
      </c>
      <c r="K747" s="41">
        <v>2018</v>
      </c>
      <c r="L747" s="43" t="s">
        <v>836</v>
      </c>
      <c r="M747" s="44">
        <v>2545333.7000000002</v>
      </c>
      <c r="N747" s="31">
        <f t="shared" si="24"/>
        <v>2138935.8823529412</v>
      </c>
      <c r="O747" s="19"/>
      <c r="P747" s="19"/>
      <c r="Q747" s="19"/>
      <c r="R747" s="19"/>
      <c r="S747" s="19"/>
      <c r="T747" s="19"/>
    </row>
    <row r="748" spans="1:20">
      <c r="A748" s="18">
        <v>746</v>
      </c>
      <c r="B748" s="50">
        <v>50</v>
      </c>
      <c r="C748" s="92" t="s">
        <v>754</v>
      </c>
      <c r="D748" s="18"/>
      <c r="E748" s="19"/>
      <c r="F748" s="40">
        <v>2632.27</v>
      </c>
      <c r="G748" s="40">
        <v>1965.3</v>
      </c>
      <c r="H748" s="40">
        <v>5011.5200000000004</v>
      </c>
      <c r="I748" s="42">
        <v>28</v>
      </c>
      <c r="J748" s="42">
        <v>3</v>
      </c>
      <c r="K748" s="41">
        <v>2018</v>
      </c>
      <c r="L748" s="43" t="s">
        <v>836</v>
      </c>
      <c r="M748" s="44">
        <v>650537.97</v>
      </c>
      <c r="N748" s="31">
        <f t="shared" si="24"/>
        <v>546670.56302521005</v>
      </c>
      <c r="O748" s="19"/>
      <c r="P748" s="19"/>
      <c r="Q748" s="19"/>
      <c r="R748" s="19"/>
      <c r="S748" s="19"/>
      <c r="T748" s="19"/>
    </row>
    <row r="749" spans="1:20">
      <c r="A749" s="23">
        <v>747</v>
      </c>
      <c r="B749" s="50">
        <v>51</v>
      </c>
      <c r="C749" s="92" t="s">
        <v>755</v>
      </c>
      <c r="D749" s="18"/>
      <c r="E749" s="19"/>
      <c r="F749" s="40">
        <v>3447.86</v>
      </c>
      <c r="G749" s="40">
        <v>2436.02</v>
      </c>
      <c r="H749" s="40">
        <v>6577.25</v>
      </c>
      <c r="I749" s="42">
        <v>27</v>
      </c>
      <c r="J749" s="42">
        <v>3</v>
      </c>
      <c r="K749" s="41">
        <v>2018</v>
      </c>
      <c r="L749" s="43" t="s">
        <v>836</v>
      </c>
      <c r="M749" s="44">
        <v>973912.87</v>
      </c>
      <c r="N749" s="31">
        <f t="shared" si="24"/>
        <v>818414.17647058831</v>
      </c>
      <c r="O749" s="19"/>
      <c r="P749" s="19"/>
      <c r="Q749" s="19"/>
      <c r="R749" s="19"/>
      <c r="S749" s="19"/>
      <c r="T749" s="19"/>
    </row>
    <row r="750" spans="1:20">
      <c r="A750" s="18">
        <v>748</v>
      </c>
      <c r="B750" s="50">
        <v>52</v>
      </c>
      <c r="C750" s="92" t="s">
        <v>756</v>
      </c>
      <c r="D750" s="18"/>
      <c r="E750" s="19"/>
      <c r="F750" s="40">
        <v>2136.27</v>
      </c>
      <c r="G750" s="40">
        <v>2231.11</v>
      </c>
      <c r="H750" s="40">
        <v>6085.77</v>
      </c>
      <c r="I750" s="42">
        <v>28</v>
      </c>
      <c r="J750" s="42">
        <v>3</v>
      </c>
      <c r="K750" s="41">
        <v>2018</v>
      </c>
      <c r="L750" s="43" t="s">
        <v>836</v>
      </c>
      <c r="M750" s="44">
        <v>812661.03</v>
      </c>
      <c r="N750" s="31">
        <f t="shared" si="24"/>
        <v>682908.42857142864</v>
      </c>
      <c r="O750" s="19"/>
      <c r="P750" s="19"/>
      <c r="Q750" s="19"/>
      <c r="R750" s="19"/>
      <c r="S750" s="19"/>
      <c r="T750" s="19"/>
    </row>
    <row r="751" spans="1:20">
      <c r="A751" s="23">
        <v>749</v>
      </c>
      <c r="B751" s="50">
        <v>53</v>
      </c>
      <c r="C751" s="92" t="s">
        <v>757</v>
      </c>
      <c r="D751" s="18"/>
      <c r="E751" s="19"/>
      <c r="F751" s="40">
        <v>2954.81</v>
      </c>
      <c r="G751" s="40">
        <v>2691.11</v>
      </c>
      <c r="H751" s="40">
        <v>7400.55</v>
      </c>
      <c r="I751" s="42">
        <v>28</v>
      </c>
      <c r="J751" s="42">
        <v>3</v>
      </c>
      <c r="K751" s="41">
        <v>2018</v>
      </c>
      <c r="L751" s="43" t="s">
        <v>836</v>
      </c>
      <c r="M751" s="44">
        <v>957251.64</v>
      </c>
      <c r="N751" s="31">
        <f t="shared" si="24"/>
        <v>804413.14285714296</v>
      </c>
      <c r="O751" s="19"/>
      <c r="P751" s="19"/>
      <c r="Q751" s="19"/>
      <c r="R751" s="19"/>
      <c r="S751" s="19"/>
      <c r="T751" s="19"/>
    </row>
    <row r="752" spans="1:20">
      <c r="A752" s="18">
        <v>750</v>
      </c>
      <c r="B752" s="50">
        <v>54</v>
      </c>
      <c r="C752" s="92" t="s">
        <v>758</v>
      </c>
      <c r="D752" s="18"/>
      <c r="E752" s="19"/>
      <c r="F752" s="40">
        <v>2024.06</v>
      </c>
      <c r="G752" s="40">
        <v>1565.3</v>
      </c>
      <c r="H752" s="40">
        <v>3991.52</v>
      </c>
      <c r="I752" s="42">
        <v>26</v>
      </c>
      <c r="J752" s="42">
        <v>3</v>
      </c>
      <c r="K752" s="41">
        <v>2018</v>
      </c>
      <c r="L752" s="43" t="s">
        <v>836</v>
      </c>
      <c r="M752" s="44">
        <v>607510.26</v>
      </c>
      <c r="N752" s="31">
        <f t="shared" si="24"/>
        <v>510512.82352941181</v>
      </c>
      <c r="O752" s="19"/>
      <c r="P752" s="19"/>
      <c r="Q752" s="19"/>
      <c r="R752" s="19"/>
      <c r="S752" s="19"/>
      <c r="T752" s="19"/>
    </row>
    <row r="753" spans="1:20">
      <c r="A753" s="23">
        <v>751</v>
      </c>
      <c r="B753" s="50">
        <v>55</v>
      </c>
      <c r="C753" s="92" t="s">
        <v>759</v>
      </c>
      <c r="D753" s="18"/>
      <c r="E753" s="19"/>
      <c r="F753" s="40">
        <v>3771.97</v>
      </c>
      <c r="G753" s="40">
        <v>3765.85</v>
      </c>
      <c r="H753" s="40">
        <v>10356.09</v>
      </c>
      <c r="I753" s="42">
        <v>4</v>
      </c>
      <c r="J753" s="42">
        <v>5</v>
      </c>
      <c r="K753" s="41">
        <v>2018</v>
      </c>
      <c r="L753" s="43" t="s">
        <v>836</v>
      </c>
      <c r="M753" s="44">
        <v>1093855.2</v>
      </c>
      <c r="N753" s="31">
        <f t="shared" si="24"/>
        <v>919206.05042016809</v>
      </c>
      <c r="O753" s="19"/>
      <c r="P753" s="19"/>
      <c r="Q753" s="19"/>
      <c r="R753" s="19"/>
      <c r="S753" s="19"/>
      <c r="T753" s="19"/>
    </row>
    <row r="754" spans="1:20">
      <c r="A754" s="18">
        <v>752</v>
      </c>
      <c r="B754" s="50">
        <v>56</v>
      </c>
      <c r="C754" s="92" t="s">
        <v>760</v>
      </c>
      <c r="D754" s="18"/>
      <c r="E754" s="19"/>
      <c r="F754" s="40">
        <v>5976.72</v>
      </c>
      <c r="G754" s="40">
        <v>5813.1</v>
      </c>
      <c r="H754" s="40">
        <v>14823.41</v>
      </c>
      <c r="I754" s="42">
        <v>4</v>
      </c>
      <c r="J754" s="42">
        <v>5</v>
      </c>
      <c r="K754" s="41">
        <v>2018</v>
      </c>
      <c r="L754" s="43" t="s">
        <v>836</v>
      </c>
      <c r="M754" s="44">
        <v>1728869.91</v>
      </c>
      <c r="N754" s="31">
        <f t="shared" si="24"/>
        <v>1452831.857142857</v>
      </c>
      <c r="O754" s="19"/>
      <c r="P754" s="19"/>
      <c r="Q754" s="19"/>
      <c r="R754" s="19"/>
      <c r="S754" s="19"/>
      <c r="T754" s="19"/>
    </row>
    <row r="755" spans="1:20">
      <c r="A755" s="23">
        <v>753</v>
      </c>
      <c r="B755" s="50">
        <v>57</v>
      </c>
      <c r="C755" s="92" t="s">
        <v>761</v>
      </c>
      <c r="D755" s="18"/>
      <c r="E755" s="19"/>
      <c r="F755" s="40">
        <v>4701.53</v>
      </c>
      <c r="G755" s="40">
        <v>4569.6899999999996</v>
      </c>
      <c r="H755" s="40">
        <v>12566.65</v>
      </c>
      <c r="I755" s="42">
        <v>19</v>
      </c>
      <c r="J755" s="42">
        <v>4</v>
      </c>
      <c r="K755" s="41">
        <v>2018</v>
      </c>
      <c r="L755" s="43" t="s">
        <v>836</v>
      </c>
      <c r="M755" s="44">
        <v>1259896.58</v>
      </c>
      <c r="N755" s="31">
        <f t="shared" si="24"/>
        <v>1058736.6218487397</v>
      </c>
      <c r="O755" s="19"/>
      <c r="P755" s="19"/>
      <c r="Q755" s="19"/>
      <c r="R755" s="19"/>
      <c r="S755" s="19"/>
      <c r="T755" s="19"/>
    </row>
    <row r="756" spans="1:20">
      <c r="A756" s="18">
        <v>754</v>
      </c>
      <c r="B756" s="50">
        <v>58</v>
      </c>
      <c r="C756" s="92" t="s">
        <v>762</v>
      </c>
      <c r="D756" s="18"/>
      <c r="E756" s="19"/>
      <c r="F756" s="40">
        <v>4354.18</v>
      </c>
      <c r="G756" s="40">
        <v>3360.34</v>
      </c>
      <c r="H756" s="40">
        <v>9072.92</v>
      </c>
      <c r="I756" s="42">
        <v>1</v>
      </c>
      <c r="J756" s="42">
        <v>8</v>
      </c>
      <c r="K756" s="41">
        <v>2018</v>
      </c>
      <c r="L756" s="43" t="s">
        <v>836</v>
      </c>
      <c r="M756" s="44">
        <v>1169079.82</v>
      </c>
      <c r="N756" s="31">
        <f t="shared" si="24"/>
        <v>982420.01680672274</v>
      </c>
      <c r="O756" s="19"/>
      <c r="P756" s="19"/>
      <c r="Q756" s="19"/>
      <c r="R756" s="19"/>
      <c r="S756" s="19"/>
      <c r="T756" s="19"/>
    </row>
    <row r="757" spans="1:20">
      <c r="A757" s="23">
        <v>755</v>
      </c>
      <c r="B757" s="50">
        <v>59</v>
      </c>
      <c r="C757" s="92" t="s">
        <v>763</v>
      </c>
      <c r="D757" s="18"/>
      <c r="E757" s="19"/>
      <c r="F757" s="40">
        <v>4898.1400000000003</v>
      </c>
      <c r="G757" s="40">
        <v>3280.08</v>
      </c>
      <c r="H757" s="40">
        <v>9020.2199999999993</v>
      </c>
      <c r="I757" s="42">
        <v>29</v>
      </c>
      <c r="J757" s="42">
        <v>3</v>
      </c>
      <c r="K757" s="41">
        <v>2018</v>
      </c>
      <c r="L757" s="43" t="s">
        <v>836</v>
      </c>
      <c r="M757" s="44">
        <v>1154047.3600000001</v>
      </c>
      <c r="N757" s="31">
        <f t="shared" si="24"/>
        <v>969787.6974789917</v>
      </c>
      <c r="O757" s="19"/>
      <c r="P757" s="19"/>
      <c r="Q757" s="19"/>
      <c r="R757" s="19"/>
      <c r="S757" s="19"/>
      <c r="T757" s="19"/>
    </row>
    <row r="758" spans="1:20">
      <c r="A758" s="18">
        <v>756</v>
      </c>
      <c r="B758" s="50">
        <v>60</v>
      </c>
      <c r="C758" s="92" t="s">
        <v>764</v>
      </c>
      <c r="D758" s="18"/>
      <c r="E758" s="19"/>
      <c r="F758" s="40">
        <v>6285.48</v>
      </c>
      <c r="G758" s="40">
        <v>5532.78</v>
      </c>
      <c r="H758" s="40">
        <v>14938.51</v>
      </c>
      <c r="I758" s="42">
        <v>26</v>
      </c>
      <c r="J758" s="42">
        <v>3</v>
      </c>
      <c r="K758" s="41">
        <v>2018</v>
      </c>
      <c r="L758" s="43" t="s">
        <v>836</v>
      </c>
      <c r="M758" s="44">
        <v>2047561.53</v>
      </c>
      <c r="N758" s="31">
        <f t="shared" si="24"/>
        <v>1720639.9411764706</v>
      </c>
      <c r="O758" s="19"/>
      <c r="P758" s="19"/>
      <c r="Q758" s="19"/>
      <c r="R758" s="19"/>
      <c r="S758" s="19"/>
      <c r="T758" s="19"/>
    </row>
    <row r="759" spans="1:20">
      <c r="A759" s="23">
        <v>757</v>
      </c>
      <c r="B759" s="50">
        <v>61</v>
      </c>
      <c r="C759" s="92" t="s">
        <v>765</v>
      </c>
      <c r="D759" s="18"/>
      <c r="E759" s="19"/>
      <c r="F759" s="40">
        <v>1346.69</v>
      </c>
      <c r="G759" s="40">
        <v>717.87</v>
      </c>
      <c r="H759" s="40">
        <v>1974.14</v>
      </c>
      <c r="I759" s="42">
        <v>26</v>
      </c>
      <c r="J759" s="42">
        <v>3</v>
      </c>
      <c r="K759" s="41">
        <v>2018</v>
      </c>
      <c r="L759" s="43" t="s">
        <v>836</v>
      </c>
      <c r="M759" s="44">
        <v>327813.88</v>
      </c>
      <c r="N759" s="31">
        <f t="shared" si="24"/>
        <v>275473.84873949579</v>
      </c>
      <c r="O759" s="19"/>
      <c r="P759" s="19"/>
      <c r="Q759" s="19"/>
      <c r="R759" s="19"/>
      <c r="S759" s="19"/>
      <c r="T759" s="19"/>
    </row>
    <row r="760" spans="1:20">
      <c r="A760" s="18">
        <v>758</v>
      </c>
      <c r="B760" s="50">
        <v>62</v>
      </c>
      <c r="C760" s="92" t="s">
        <v>766</v>
      </c>
      <c r="D760" s="18"/>
      <c r="E760" s="19"/>
      <c r="F760" s="40">
        <v>2423.4499999999998</v>
      </c>
      <c r="G760" s="40">
        <v>2693.27</v>
      </c>
      <c r="H760" s="40">
        <v>7541.16</v>
      </c>
      <c r="I760" s="42">
        <v>29</v>
      </c>
      <c r="J760" s="42">
        <v>3</v>
      </c>
      <c r="K760" s="41">
        <v>2018</v>
      </c>
      <c r="L760" s="43" t="s">
        <v>836</v>
      </c>
      <c r="M760" s="44">
        <v>1015790.87</v>
      </c>
      <c r="N760" s="31">
        <f t="shared" si="24"/>
        <v>853605.77310924372</v>
      </c>
      <c r="O760" s="19"/>
      <c r="P760" s="19"/>
      <c r="Q760" s="19"/>
      <c r="R760" s="19"/>
      <c r="S760" s="19"/>
      <c r="T760" s="19"/>
    </row>
    <row r="761" spans="1:20">
      <c r="A761" s="23">
        <v>759</v>
      </c>
      <c r="B761" s="50">
        <v>63</v>
      </c>
      <c r="C761" s="92" t="s">
        <v>767</v>
      </c>
      <c r="D761" s="18"/>
      <c r="E761" s="19"/>
      <c r="F761" s="40">
        <v>2421.7399999999998</v>
      </c>
      <c r="G761" s="40">
        <v>2358.38</v>
      </c>
      <c r="H761" s="40">
        <v>6485.55</v>
      </c>
      <c r="I761" s="42">
        <v>29</v>
      </c>
      <c r="J761" s="42">
        <v>3</v>
      </c>
      <c r="K761" s="41">
        <v>2018</v>
      </c>
      <c r="L761" s="43" t="s">
        <v>836</v>
      </c>
      <c r="M761" s="44">
        <v>798400.94</v>
      </c>
      <c r="N761" s="31">
        <f t="shared" si="24"/>
        <v>670925.15966386558</v>
      </c>
      <c r="O761" s="19"/>
      <c r="P761" s="19"/>
      <c r="Q761" s="19"/>
      <c r="R761" s="19"/>
      <c r="S761" s="19"/>
      <c r="T761" s="19"/>
    </row>
    <row r="762" spans="1:20" ht="31.5" customHeight="1">
      <c r="A762" s="18">
        <v>760</v>
      </c>
      <c r="B762" s="50">
        <v>64</v>
      </c>
      <c r="C762" s="92" t="s">
        <v>768</v>
      </c>
      <c r="D762" s="18"/>
      <c r="E762" s="19"/>
      <c r="F762" s="40">
        <v>5284.99</v>
      </c>
      <c r="G762" s="40">
        <v>4542.05</v>
      </c>
      <c r="H762" s="40">
        <v>12490.64</v>
      </c>
      <c r="I762" s="42">
        <v>5</v>
      </c>
      <c r="J762" s="42">
        <v>4</v>
      </c>
      <c r="K762" s="41">
        <v>2018</v>
      </c>
      <c r="L762" s="11" t="s">
        <v>835</v>
      </c>
      <c r="M762" s="39">
        <v>1869475.11</v>
      </c>
      <c r="N762" s="31">
        <f t="shared" si="24"/>
        <v>1570987.487394958</v>
      </c>
      <c r="O762" s="19"/>
      <c r="P762" s="19"/>
      <c r="Q762" s="19"/>
      <c r="R762" s="19"/>
      <c r="S762" s="19"/>
      <c r="T762" s="19"/>
    </row>
    <row r="763" spans="1:20">
      <c r="A763" s="23">
        <v>761</v>
      </c>
      <c r="B763" s="50">
        <v>65</v>
      </c>
      <c r="C763" s="92" t="s">
        <v>769</v>
      </c>
      <c r="D763" s="18"/>
      <c r="E763" s="19"/>
      <c r="F763" s="40">
        <v>6824.1</v>
      </c>
      <c r="G763" s="40">
        <v>5585.13</v>
      </c>
      <c r="H763" s="40">
        <v>15079.85</v>
      </c>
      <c r="I763" s="42">
        <v>19</v>
      </c>
      <c r="J763" s="42">
        <v>4</v>
      </c>
      <c r="K763" s="41">
        <v>2018</v>
      </c>
      <c r="L763" s="43" t="s">
        <v>836</v>
      </c>
      <c r="M763" s="44">
        <v>1803897.76</v>
      </c>
      <c r="N763" s="31">
        <f t="shared" si="24"/>
        <v>1515880.4705882354</v>
      </c>
      <c r="O763" s="19"/>
      <c r="P763" s="19"/>
      <c r="Q763" s="19"/>
      <c r="R763" s="19"/>
      <c r="S763" s="19"/>
      <c r="T763" s="19"/>
    </row>
    <row r="764" spans="1:20" ht="31.2">
      <c r="A764" s="18">
        <v>762</v>
      </c>
      <c r="B764" s="50">
        <v>66</v>
      </c>
      <c r="C764" s="92" t="s">
        <v>770</v>
      </c>
      <c r="D764" s="18"/>
      <c r="E764" s="19"/>
      <c r="F764" s="40">
        <v>3621.39</v>
      </c>
      <c r="G764" s="40">
        <v>3763.99</v>
      </c>
      <c r="H764" s="40">
        <v>10162.77</v>
      </c>
      <c r="I764" s="42">
        <v>29</v>
      </c>
      <c r="J764" s="42">
        <v>3</v>
      </c>
      <c r="K764" s="41">
        <v>2018</v>
      </c>
      <c r="L764" s="43" t="s">
        <v>836</v>
      </c>
      <c r="M764" s="44">
        <v>1158487.5900000001</v>
      </c>
      <c r="N764" s="31">
        <f t="shared" si="24"/>
        <v>973518.98319327738</v>
      </c>
      <c r="O764" s="19"/>
      <c r="P764" s="19"/>
      <c r="Q764" s="19"/>
      <c r="R764" s="19"/>
      <c r="S764" s="19"/>
      <c r="T764" s="19"/>
    </row>
    <row r="765" spans="1:20">
      <c r="A765" s="23">
        <v>763</v>
      </c>
      <c r="B765" s="50">
        <v>67</v>
      </c>
      <c r="C765" s="92" t="s">
        <v>771</v>
      </c>
      <c r="D765" s="18"/>
      <c r="E765" s="19"/>
      <c r="F765" s="40">
        <v>3498.83</v>
      </c>
      <c r="G765" s="40">
        <v>3250.94</v>
      </c>
      <c r="H765" s="40">
        <v>8880.5499999999993</v>
      </c>
      <c r="I765" s="42">
        <v>29</v>
      </c>
      <c r="J765" s="42">
        <v>3</v>
      </c>
      <c r="K765" s="41">
        <v>2018</v>
      </c>
      <c r="L765" s="43" t="s">
        <v>836</v>
      </c>
      <c r="M765" s="44">
        <v>1111627.3400000001</v>
      </c>
      <c r="N765" s="31">
        <f t="shared" si="24"/>
        <v>934140.62184873957</v>
      </c>
      <c r="O765" s="19"/>
      <c r="P765" s="19"/>
      <c r="Q765" s="19"/>
      <c r="R765" s="19"/>
      <c r="S765" s="19"/>
      <c r="T765" s="19"/>
    </row>
    <row r="766" spans="1:20">
      <c r="A766" s="18">
        <v>764</v>
      </c>
      <c r="B766" s="50">
        <v>68</v>
      </c>
      <c r="C766" s="92" t="s">
        <v>772</v>
      </c>
      <c r="D766" s="18"/>
      <c r="E766" s="19"/>
      <c r="F766" s="40">
        <v>5207.7299999999996</v>
      </c>
      <c r="G766" s="40">
        <v>3695.16</v>
      </c>
      <c r="H766" s="40">
        <v>10161.69</v>
      </c>
      <c r="I766" s="42">
        <v>29</v>
      </c>
      <c r="J766" s="42">
        <v>3</v>
      </c>
      <c r="K766" s="41">
        <v>2018</v>
      </c>
      <c r="L766" s="43" t="s">
        <v>836</v>
      </c>
      <c r="M766" s="44">
        <v>1755545.09</v>
      </c>
      <c r="N766" s="31">
        <f t="shared" si="24"/>
        <v>1475247.9747899161</v>
      </c>
      <c r="O766" s="19"/>
      <c r="P766" s="19"/>
      <c r="Q766" s="19"/>
      <c r="R766" s="19"/>
      <c r="S766" s="19"/>
      <c r="T766" s="19"/>
    </row>
    <row r="767" spans="1:20">
      <c r="A767" s="23">
        <v>765</v>
      </c>
      <c r="B767" s="50">
        <v>69</v>
      </c>
      <c r="C767" s="92" t="s">
        <v>773</v>
      </c>
      <c r="D767" s="18"/>
      <c r="E767" s="19"/>
      <c r="F767" s="40">
        <v>4532.55</v>
      </c>
      <c r="G767" s="40">
        <v>3428.43</v>
      </c>
      <c r="H767" s="40">
        <v>9428.18</v>
      </c>
      <c r="I767" s="42">
        <v>19</v>
      </c>
      <c r="J767" s="42">
        <v>4</v>
      </c>
      <c r="K767" s="41">
        <v>2018</v>
      </c>
      <c r="L767" s="43" t="s">
        <v>836</v>
      </c>
      <c r="M767" s="44">
        <v>1178371.8600000001</v>
      </c>
      <c r="N767" s="31">
        <f t="shared" si="24"/>
        <v>990228.45378151268</v>
      </c>
      <c r="O767" s="19"/>
      <c r="P767" s="19"/>
      <c r="Q767" s="19"/>
      <c r="R767" s="19"/>
      <c r="S767" s="19"/>
      <c r="T767" s="19"/>
    </row>
    <row r="768" spans="1:20">
      <c r="A768" s="18">
        <v>766</v>
      </c>
      <c r="B768" s="50">
        <v>70</v>
      </c>
      <c r="C768" s="92" t="s">
        <v>774</v>
      </c>
      <c r="D768" s="18"/>
      <c r="E768" s="19"/>
      <c r="F768" s="40">
        <v>6331.16</v>
      </c>
      <c r="G768" s="40">
        <v>5886.52</v>
      </c>
      <c r="H768" s="40">
        <v>16187.93</v>
      </c>
      <c r="I768" s="42">
        <v>16</v>
      </c>
      <c r="J768" s="42">
        <v>4</v>
      </c>
      <c r="K768" s="41">
        <v>2018</v>
      </c>
      <c r="L768" s="43" t="s">
        <v>836</v>
      </c>
      <c r="M768" s="44">
        <v>1880762.81</v>
      </c>
      <c r="N768" s="31">
        <f t="shared" si="24"/>
        <v>1580472.9495798321</v>
      </c>
      <c r="O768" s="19"/>
      <c r="P768" s="19"/>
      <c r="Q768" s="19"/>
      <c r="R768" s="19"/>
      <c r="S768" s="19"/>
      <c r="T768" s="19"/>
    </row>
    <row r="769" spans="1:20">
      <c r="A769" s="23">
        <v>767</v>
      </c>
      <c r="B769" s="50">
        <v>71</v>
      </c>
      <c r="C769" s="92" t="s">
        <v>775</v>
      </c>
      <c r="D769" s="18"/>
      <c r="E769" s="19"/>
      <c r="F769" s="40">
        <v>2179.84</v>
      </c>
      <c r="G769" s="40">
        <v>1671.21</v>
      </c>
      <c r="H769" s="40">
        <v>4595.83</v>
      </c>
      <c r="I769" s="42">
        <v>30</v>
      </c>
      <c r="J769" s="42">
        <v>3</v>
      </c>
      <c r="K769" s="41">
        <v>2018</v>
      </c>
      <c r="L769" s="43" t="s">
        <v>836</v>
      </c>
      <c r="M769" s="44">
        <v>926549.56</v>
      </c>
      <c r="N769" s="31">
        <f t="shared" si="24"/>
        <v>778613.07563025213</v>
      </c>
      <c r="O769" s="19"/>
      <c r="P769" s="19"/>
      <c r="Q769" s="19"/>
      <c r="R769" s="19"/>
      <c r="S769" s="19"/>
      <c r="T769" s="19"/>
    </row>
    <row r="770" spans="1:20">
      <c r="A770" s="18">
        <v>768</v>
      </c>
      <c r="B770" s="50">
        <v>72</v>
      </c>
      <c r="C770" s="92" t="s">
        <v>776</v>
      </c>
      <c r="D770" s="18"/>
      <c r="E770" s="19"/>
      <c r="F770" s="40">
        <v>3177.5</v>
      </c>
      <c r="G770" s="40">
        <v>2754.19</v>
      </c>
      <c r="H770" s="40">
        <v>7574.02</v>
      </c>
      <c r="I770" s="42">
        <v>17</v>
      </c>
      <c r="J770" s="42">
        <v>4</v>
      </c>
      <c r="K770" s="41">
        <v>2018</v>
      </c>
      <c r="L770" s="43" t="s">
        <v>836</v>
      </c>
      <c r="M770" s="44">
        <v>2254156.54</v>
      </c>
      <c r="N770" s="31">
        <f t="shared" si="24"/>
        <v>1894249.193277311</v>
      </c>
      <c r="O770" s="19"/>
      <c r="P770" s="19"/>
      <c r="Q770" s="19"/>
      <c r="R770" s="19"/>
      <c r="S770" s="19"/>
      <c r="T770" s="19"/>
    </row>
    <row r="771" spans="1:20">
      <c r="A771" s="23">
        <v>769</v>
      </c>
      <c r="B771" s="50">
        <v>73</v>
      </c>
      <c r="C771" s="92" t="s">
        <v>777</v>
      </c>
      <c r="D771" s="18"/>
      <c r="E771" s="19"/>
      <c r="F771" s="40">
        <v>2248.9899999999998</v>
      </c>
      <c r="G771" s="40">
        <v>1867.88</v>
      </c>
      <c r="H771" s="40">
        <v>5136.67</v>
      </c>
      <c r="I771" s="42">
        <v>29</v>
      </c>
      <c r="J771" s="42">
        <v>3</v>
      </c>
      <c r="K771" s="41">
        <v>2018</v>
      </c>
      <c r="L771" s="43" t="s">
        <v>836</v>
      </c>
      <c r="M771" s="44">
        <v>707411.41</v>
      </c>
      <c r="N771" s="31">
        <f t="shared" si="24"/>
        <v>594463.36974789924</v>
      </c>
      <c r="O771" s="19"/>
      <c r="P771" s="19"/>
      <c r="Q771" s="19"/>
      <c r="R771" s="19"/>
      <c r="S771" s="19"/>
      <c r="T771" s="19"/>
    </row>
    <row r="772" spans="1:20" ht="31.2">
      <c r="A772" s="18">
        <v>770</v>
      </c>
      <c r="B772" s="50">
        <v>74</v>
      </c>
      <c r="C772" s="92" t="s">
        <v>778</v>
      </c>
      <c r="D772" s="18"/>
      <c r="E772" s="19"/>
      <c r="F772" s="40">
        <v>2574.16</v>
      </c>
      <c r="G772" s="40">
        <v>2336.13</v>
      </c>
      <c r="H772" s="40">
        <v>6424.36</v>
      </c>
      <c r="I772" s="150">
        <v>17</v>
      </c>
      <c r="J772" s="150">
        <v>4</v>
      </c>
      <c r="K772" s="147">
        <v>2018</v>
      </c>
      <c r="L772" s="152" t="s">
        <v>836</v>
      </c>
      <c r="M772" s="153">
        <v>2869980.55</v>
      </c>
      <c r="N772" s="151">
        <f t="shared" si="24"/>
        <v>2411748.3613445377</v>
      </c>
      <c r="O772" s="19"/>
      <c r="P772" s="19"/>
      <c r="Q772" s="19"/>
      <c r="R772" s="19"/>
      <c r="S772" s="19"/>
      <c r="T772" s="19"/>
    </row>
    <row r="773" spans="1:20" ht="31.2">
      <c r="A773" s="23">
        <v>771</v>
      </c>
      <c r="B773" s="50">
        <v>75</v>
      </c>
      <c r="C773" s="92" t="s">
        <v>1136</v>
      </c>
      <c r="D773" s="18"/>
      <c r="E773" s="19"/>
      <c r="F773" s="40">
        <v>3296.19</v>
      </c>
      <c r="G773" s="40">
        <v>3306.09</v>
      </c>
      <c r="H773" s="40">
        <v>9091.75</v>
      </c>
      <c r="I773" s="150"/>
      <c r="J773" s="150"/>
      <c r="K773" s="147"/>
      <c r="L773" s="152"/>
      <c r="M773" s="153"/>
      <c r="N773" s="151"/>
      <c r="O773" s="19"/>
      <c r="P773" s="19"/>
      <c r="Q773" s="19"/>
      <c r="R773" s="19"/>
      <c r="S773" s="19"/>
      <c r="T773" s="19"/>
    </row>
    <row r="774" spans="1:20" ht="31.2">
      <c r="A774" s="18">
        <v>772</v>
      </c>
      <c r="B774" s="50">
        <v>76</v>
      </c>
      <c r="C774" s="92" t="s">
        <v>1137</v>
      </c>
      <c r="D774" s="18"/>
      <c r="E774" s="19"/>
      <c r="F774" s="40">
        <v>2363.77</v>
      </c>
      <c r="G774" s="40">
        <v>1759.54</v>
      </c>
      <c r="H774" s="40">
        <v>4838.74</v>
      </c>
      <c r="I774" s="150"/>
      <c r="J774" s="150"/>
      <c r="K774" s="147"/>
      <c r="L774" s="152"/>
      <c r="M774" s="153"/>
      <c r="N774" s="151"/>
      <c r="O774" s="19"/>
      <c r="P774" s="19"/>
      <c r="Q774" s="19"/>
      <c r="R774" s="19"/>
      <c r="S774" s="19"/>
      <c r="T774" s="19"/>
    </row>
    <row r="775" spans="1:20">
      <c r="A775" s="23">
        <v>773</v>
      </c>
      <c r="B775" s="50">
        <v>77</v>
      </c>
      <c r="C775" s="92" t="s">
        <v>779</v>
      </c>
      <c r="D775" s="18"/>
      <c r="E775" s="19"/>
      <c r="F775" s="40">
        <v>3200.06</v>
      </c>
      <c r="G775" s="40">
        <v>2810.04</v>
      </c>
      <c r="H775" s="40">
        <v>7306.1</v>
      </c>
      <c r="I775" s="42">
        <v>17</v>
      </c>
      <c r="J775" s="42">
        <v>4</v>
      </c>
      <c r="K775" s="41">
        <v>2018</v>
      </c>
      <c r="L775" s="43" t="s">
        <v>836</v>
      </c>
      <c r="M775" s="44">
        <v>967489.78</v>
      </c>
      <c r="N775" s="31">
        <f t="shared" si="24"/>
        <v>813016.62184873957</v>
      </c>
      <c r="O775" s="19"/>
      <c r="P775" s="19"/>
      <c r="Q775" s="19"/>
      <c r="R775" s="19"/>
      <c r="S775" s="19"/>
      <c r="T775" s="19"/>
    </row>
    <row r="776" spans="1:20">
      <c r="A776" s="18">
        <v>774</v>
      </c>
      <c r="B776" s="50">
        <v>78</v>
      </c>
      <c r="C776" s="91" t="s">
        <v>780</v>
      </c>
      <c r="D776" s="18"/>
      <c r="E776" s="19"/>
      <c r="F776" s="40">
        <v>5929.63</v>
      </c>
      <c r="G776" s="40">
        <v>6264.03</v>
      </c>
      <c r="H776" s="40">
        <v>17226.080000000002</v>
      </c>
      <c r="I776" s="42">
        <v>17</v>
      </c>
      <c r="J776" s="42">
        <v>9</v>
      </c>
      <c r="K776" s="41">
        <v>2018</v>
      </c>
      <c r="L776" s="43" t="s">
        <v>836</v>
      </c>
      <c r="M776" s="44">
        <v>2227909.38</v>
      </c>
      <c r="N776" s="31">
        <f t="shared" si="24"/>
        <v>1872192.7563025211</v>
      </c>
      <c r="O776" s="19"/>
      <c r="P776" s="19"/>
      <c r="Q776" s="19"/>
      <c r="R776" s="19"/>
      <c r="S776" s="19"/>
      <c r="T776" s="19"/>
    </row>
    <row r="777" spans="1:20">
      <c r="A777" s="23">
        <v>775</v>
      </c>
      <c r="B777" s="50">
        <v>79</v>
      </c>
      <c r="C777" s="91" t="s">
        <v>781</v>
      </c>
      <c r="D777" s="18"/>
      <c r="E777" s="19"/>
      <c r="F777" s="40">
        <v>3691.92</v>
      </c>
      <c r="G777" s="40">
        <v>3652.43</v>
      </c>
      <c r="H777" s="40">
        <v>9861.56</v>
      </c>
      <c r="I777" s="42">
        <v>17</v>
      </c>
      <c r="J777" s="42">
        <v>9</v>
      </c>
      <c r="K777" s="41">
        <v>2018</v>
      </c>
      <c r="L777" s="43" t="s">
        <v>836</v>
      </c>
      <c r="M777" s="44">
        <v>996618.96</v>
      </c>
      <c r="N777" s="31">
        <f t="shared" si="24"/>
        <v>837494.92436974787</v>
      </c>
      <c r="O777" s="19"/>
      <c r="P777" s="19"/>
      <c r="Q777" s="19"/>
      <c r="R777" s="19"/>
      <c r="S777" s="19"/>
      <c r="T777" s="19"/>
    </row>
    <row r="778" spans="1:20">
      <c r="A778" s="18">
        <v>776</v>
      </c>
      <c r="B778" s="50">
        <v>80</v>
      </c>
      <c r="C778" s="91" t="s">
        <v>782</v>
      </c>
      <c r="D778" s="18"/>
      <c r="E778" s="19"/>
      <c r="F778" s="40">
        <v>3178.74</v>
      </c>
      <c r="G778" s="40">
        <v>3313.8</v>
      </c>
      <c r="H778" s="40">
        <v>9278.64</v>
      </c>
      <c r="I778" s="42">
        <v>17</v>
      </c>
      <c r="J778" s="42">
        <v>9</v>
      </c>
      <c r="K778" s="41">
        <v>2018</v>
      </c>
      <c r="L778" s="43" t="s">
        <v>836</v>
      </c>
      <c r="M778" s="44">
        <v>1369167.21</v>
      </c>
      <c r="N778" s="31">
        <f t="shared" si="24"/>
        <v>1150560.6806722688</v>
      </c>
      <c r="O778" s="19"/>
      <c r="P778" s="19"/>
      <c r="Q778" s="19"/>
      <c r="R778" s="19"/>
      <c r="S778" s="19"/>
      <c r="T778" s="19"/>
    </row>
    <row r="779" spans="1:20">
      <c r="A779" s="23">
        <v>777</v>
      </c>
      <c r="B779" s="50">
        <v>81</v>
      </c>
      <c r="C779" s="91" t="s">
        <v>783</v>
      </c>
      <c r="D779" s="18"/>
      <c r="E779" s="19"/>
      <c r="F779" s="40">
        <v>1628.34</v>
      </c>
      <c r="G779" s="40">
        <v>1257.44</v>
      </c>
      <c r="H779" s="40">
        <v>3406.86</v>
      </c>
      <c r="I779" s="42">
        <v>17</v>
      </c>
      <c r="J779" s="42">
        <v>9</v>
      </c>
      <c r="K779" s="41">
        <v>2018</v>
      </c>
      <c r="L779" s="43" t="s">
        <v>836</v>
      </c>
      <c r="M779" s="44">
        <v>466443.11</v>
      </c>
      <c r="N779" s="31">
        <f t="shared" si="24"/>
        <v>391969</v>
      </c>
      <c r="O779" s="19"/>
      <c r="P779" s="19"/>
      <c r="Q779" s="19"/>
      <c r="R779" s="19"/>
      <c r="S779" s="19"/>
      <c r="T779" s="19"/>
    </row>
    <row r="780" spans="1:20">
      <c r="A780" s="18">
        <v>778</v>
      </c>
      <c r="B780" s="50">
        <v>82</v>
      </c>
      <c r="C780" s="91" t="s">
        <v>784</v>
      </c>
      <c r="D780" s="18"/>
      <c r="E780" s="19"/>
      <c r="F780" s="40">
        <v>2931.66</v>
      </c>
      <c r="G780" s="40">
        <v>2941.06</v>
      </c>
      <c r="H780" s="40">
        <v>7981.78</v>
      </c>
      <c r="I780" s="42">
        <v>17</v>
      </c>
      <c r="J780" s="42">
        <v>9</v>
      </c>
      <c r="K780" s="41">
        <v>2018</v>
      </c>
      <c r="L780" s="43" t="s">
        <v>836</v>
      </c>
      <c r="M780" s="44">
        <v>1115839.57</v>
      </c>
      <c r="N780" s="31">
        <f t="shared" si="24"/>
        <v>937680.31092436984</v>
      </c>
      <c r="O780" s="19"/>
      <c r="P780" s="19"/>
      <c r="Q780" s="19"/>
      <c r="R780" s="19"/>
      <c r="S780" s="19"/>
      <c r="T780" s="19"/>
    </row>
    <row r="781" spans="1:20">
      <c r="A781" s="23">
        <v>779</v>
      </c>
      <c r="B781" s="50">
        <v>83</v>
      </c>
      <c r="C781" s="91" t="s">
        <v>785</v>
      </c>
      <c r="D781" s="18"/>
      <c r="E781" s="19"/>
      <c r="F781" s="40">
        <v>8496.4</v>
      </c>
      <c r="G781" s="40">
        <v>8338.2900000000009</v>
      </c>
      <c r="H781" s="40">
        <v>22930.3</v>
      </c>
      <c r="I781" s="42">
        <v>17</v>
      </c>
      <c r="J781" s="42">
        <v>9</v>
      </c>
      <c r="K781" s="41">
        <v>2018</v>
      </c>
      <c r="L781" s="43" t="s">
        <v>836</v>
      </c>
      <c r="M781" s="44">
        <v>2887960.87</v>
      </c>
      <c r="N781" s="31">
        <f t="shared" si="24"/>
        <v>2426857.8739495799</v>
      </c>
      <c r="O781" s="19"/>
      <c r="P781" s="19"/>
      <c r="Q781" s="19"/>
      <c r="R781" s="19"/>
      <c r="S781" s="19"/>
      <c r="T781" s="19"/>
    </row>
    <row r="782" spans="1:20">
      <c r="A782" s="18">
        <v>780</v>
      </c>
      <c r="B782" s="50">
        <v>84</v>
      </c>
      <c r="C782" s="91" t="s">
        <v>786</v>
      </c>
      <c r="D782" s="18"/>
      <c r="E782" s="19"/>
      <c r="F782" s="40">
        <v>7168.51</v>
      </c>
      <c r="G782" s="40">
        <v>7203.08</v>
      </c>
      <c r="H782" s="40">
        <v>19448.310000000001</v>
      </c>
      <c r="I782" s="42">
        <v>17</v>
      </c>
      <c r="J782" s="42">
        <v>9</v>
      </c>
      <c r="K782" s="41">
        <v>2018</v>
      </c>
      <c r="L782" s="43" t="s">
        <v>836</v>
      </c>
      <c r="M782" s="44">
        <v>1845912.85</v>
      </c>
      <c r="N782" s="31">
        <f t="shared" si="24"/>
        <v>1551187.2689075631</v>
      </c>
      <c r="O782" s="19"/>
      <c r="P782" s="19"/>
      <c r="Q782" s="19"/>
      <c r="R782" s="19"/>
      <c r="S782" s="19"/>
      <c r="T782" s="19"/>
    </row>
    <row r="783" spans="1:20">
      <c r="A783" s="23">
        <v>781</v>
      </c>
      <c r="B783" s="50">
        <v>85</v>
      </c>
      <c r="C783" s="91" t="s">
        <v>787</v>
      </c>
      <c r="D783" s="18"/>
      <c r="E783" s="19"/>
      <c r="F783" s="40">
        <v>2764.21</v>
      </c>
      <c r="G783" s="40">
        <v>2517.6</v>
      </c>
      <c r="H783" s="40">
        <v>6923.4</v>
      </c>
      <c r="I783" s="42">
        <v>17</v>
      </c>
      <c r="J783" s="42">
        <v>9</v>
      </c>
      <c r="K783" s="41">
        <v>2018</v>
      </c>
      <c r="L783" s="43" t="s">
        <v>836</v>
      </c>
      <c r="M783" s="44">
        <v>835045.32</v>
      </c>
      <c r="N783" s="31">
        <f t="shared" si="24"/>
        <v>701718.75630252098</v>
      </c>
      <c r="O783" s="19"/>
      <c r="P783" s="19"/>
      <c r="Q783" s="19"/>
      <c r="R783" s="19"/>
      <c r="S783" s="19"/>
      <c r="T783" s="19"/>
    </row>
    <row r="784" spans="1:20">
      <c r="A784" s="18">
        <v>782</v>
      </c>
      <c r="B784" s="50">
        <v>86</v>
      </c>
      <c r="C784" s="91" t="s">
        <v>788</v>
      </c>
      <c r="D784" s="18"/>
      <c r="E784" s="19"/>
      <c r="F784" s="40">
        <v>2764.32</v>
      </c>
      <c r="G784" s="40">
        <v>2731.35</v>
      </c>
      <c r="H784" s="40">
        <v>7511.21</v>
      </c>
      <c r="I784" s="42">
        <v>2</v>
      </c>
      <c r="J784" s="42">
        <v>7</v>
      </c>
      <c r="K784" s="41">
        <v>2018</v>
      </c>
      <c r="L784" s="43" t="s">
        <v>836</v>
      </c>
      <c r="M784" s="44">
        <v>819951.23</v>
      </c>
      <c r="N784" s="31">
        <f t="shared" si="24"/>
        <v>689034.6470588235</v>
      </c>
      <c r="O784" s="19"/>
      <c r="P784" s="19"/>
      <c r="Q784" s="19"/>
      <c r="R784" s="19"/>
      <c r="S784" s="19"/>
      <c r="T784" s="19"/>
    </row>
    <row r="785" spans="1:20">
      <c r="A785" s="23">
        <v>783</v>
      </c>
      <c r="B785" s="50">
        <v>87</v>
      </c>
      <c r="C785" s="91" t="s">
        <v>789</v>
      </c>
      <c r="D785" s="18"/>
      <c r="E785" s="19"/>
      <c r="F785" s="40">
        <v>3676.85</v>
      </c>
      <c r="G785" s="40">
        <v>2637.08</v>
      </c>
      <c r="H785" s="40">
        <v>7251.97</v>
      </c>
      <c r="I785" s="42">
        <v>2</v>
      </c>
      <c r="J785" s="42">
        <v>7</v>
      </c>
      <c r="K785" s="41">
        <v>2018</v>
      </c>
      <c r="L785" s="43" t="s">
        <v>836</v>
      </c>
      <c r="M785" s="44">
        <v>1089991.8600000001</v>
      </c>
      <c r="N785" s="31">
        <f t="shared" si="24"/>
        <v>915959.54621848755</v>
      </c>
      <c r="O785" s="19"/>
      <c r="P785" s="19"/>
      <c r="Q785" s="19"/>
      <c r="R785" s="19"/>
      <c r="S785" s="19"/>
      <c r="T785" s="19"/>
    </row>
    <row r="786" spans="1:20">
      <c r="A786" s="18">
        <v>784</v>
      </c>
      <c r="B786" s="50">
        <v>88</v>
      </c>
      <c r="C786" s="91" t="s">
        <v>790</v>
      </c>
      <c r="D786" s="18"/>
      <c r="E786" s="19"/>
      <c r="F786" s="40">
        <v>2826.92</v>
      </c>
      <c r="G786" s="40">
        <v>2423.4299999999998</v>
      </c>
      <c r="H786" s="40">
        <v>6664.43</v>
      </c>
      <c r="I786" s="42">
        <v>25</v>
      </c>
      <c r="J786" s="42">
        <v>7</v>
      </c>
      <c r="K786" s="41">
        <v>2018</v>
      </c>
      <c r="L786" s="43" t="s">
        <v>836</v>
      </c>
      <c r="M786" s="44">
        <v>782366.66</v>
      </c>
      <c r="N786" s="31">
        <f t="shared" si="24"/>
        <v>657450.97478991607</v>
      </c>
      <c r="O786" s="19"/>
      <c r="P786" s="19"/>
      <c r="Q786" s="19"/>
      <c r="R786" s="19"/>
      <c r="S786" s="19"/>
      <c r="T786" s="19"/>
    </row>
    <row r="787" spans="1:20">
      <c r="A787" s="23">
        <v>785</v>
      </c>
      <c r="B787" s="50">
        <v>89</v>
      </c>
      <c r="C787" s="91" t="s">
        <v>791</v>
      </c>
      <c r="D787" s="18"/>
      <c r="E787" s="19"/>
      <c r="F787" s="40">
        <v>5660.01</v>
      </c>
      <c r="G787" s="40">
        <v>5246.07</v>
      </c>
      <c r="H787" s="40">
        <v>14426.69</v>
      </c>
      <c r="I787" s="42">
        <v>25</v>
      </c>
      <c r="J787" s="42">
        <v>7</v>
      </c>
      <c r="K787" s="41">
        <v>2018</v>
      </c>
      <c r="L787" s="43" t="s">
        <v>836</v>
      </c>
      <c r="M787" s="44">
        <v>1818179.91</v>
      </c>
      <c r="N787" s="31">
        <f t="shared" si="24"/>
        <v>1527882.2773109244</v>
      </c>
      <c r="O787" s="19"/>
      <c r="P787" s="19"/>
      <c r="Q787" s="19"/>
      <c r="R787" s="19"/>
      <c r="S787" s="19"/>
      <c r="T787" s="19"/>
    </row>
    <row r="788" spans="1:20">
      <c r="A788" s="18">
        <v>786</v>
      </c>
      <c r="B788" s="50">
        <v>90</v>
      </c>
      <c r="C788" s="91" t="s">
        <v>792</v>
      </c>
      <c r="D788" s="18"/>
      <c r="E788" s="19"/>
      <c r="F788" s="40">
        <v>3765.29</v>
      </c>
      <c r="G788" s="40">
        <v>3683.98</v>
      </c>
      <c r="H788" s="40">
        <v>9946.75</v>
      </c>
      <c r="I788" s="42">
        <v>27</v>
      </c>
      <c r="J788" s="42">
        <v>7</v>
      </c>
      <c r="K788" s="41">
        <v>2018</v>
      </c>
      <c r="L788" s="43" t="s">
        <v>836</v>
      </c>
      <c r="M788" s="44">
        <v>1185595.98</v>
      </c>
      <c r="N788" s="31">
        <f t="shared" si="24"/>
        <v>996299.14285714284</v>
      </c>
      <c r="O788" s="19"/>
      <c r="P788" s="19"/>
      <c r="Q788" s="19"/>
      <c r="R788" s="19"/>
      <c r="S788" s="19"/>
      <c r="T788" s="19"/>
    </row>
    <row r="789" spans="1:20">
      <c r="A789" s="23">
        <v>787</v>
      </c>
      <c r="B789" s="50">
        <v>91</v>
      </c>
      <c r="C789" s="92" t="s">
        <v>793</v>
      </c>
      <c r="D789" s="18"/>
      <c r="E789" s="19"/>
      <c r="F789" s="40">
        <v>3149.59</v>
      </c>
      <c r="G789" s="40">
        <v>3529.47</v>
      </c>
      <c r="H789" s="40">
        <v>9529.57</v>
      </c>
      <c r="I789" s="42">
        <v>25</v>
      </c>
      <c r="J789" s="42">
        <v>7</v>
      </c>
      <c r="K789" s="41">
        <v>2018</v>
      </c>
      <c r="L789" s="43" t="s">
        <v>836</v>
      </c>
      <c r="M789" s="44">
        <v>1032107.78</v>
      </c>
      <c r="N789" s="31">
        <f t="shared" si="24"/>
        <v>867317.46218487399</v>
      </c>
      <c r="O789" s="19"/>
      <c r="P789" s="19"/>
      <c r="Q789" s="19"/>
      <c r="R789" s="19"/>
      <c r="S789" s="19"/>
      <c r="T789" s="19"/>
    </row>
    <row r="790" spans="1:20">
      <c r="A790" s="18">
        <v>788</v>
      </c>
      <c r="B790" s="50">
        <v>92</v>
      </c>
      <c r="C790" s="91" t="s">
        <v>794</v>
      </c>
      <c r="D790" s="18"/>
      <c r="E790" s="19"/>
      <c r="F790" s="40">
        <v>5157.22</v>
      </c>
      <c r="G790" s="40">
        <v>5605.45</v>
      </c>
      <c r="H790" s="40">
        <v>15414.98</v>
      </c>
      <c r="I790" s="42">
        <v>10</v>
      </c>
      <c r="J790" s="42">
        <v>8</v>
      </c>
      <c r="K790" s="41">
        <v>2018</v>
      </c>
      <c r="L790" s="43" t="s">
        <v>836</v>
      </c>
      <c r="M790" s="44">
        <v>1876124.86</v>
      </c>
      <c r="N790" s="31">
        <f t="shared" si="24"/>
        <v>1576575.5126050422</v>
      </c>
      <c r="O790" s="19"/>
      <c r="P790" s="19"/>
      <c r="Q790" s="19"/>
      <c r="R790" s="19"/>
      <c r="S790" s="19"/>
      <c r="T790" s="19"/>
    </row>
    <row r="791" spans="1:20">
      <c r="A791" s="23">
        <v>789</v>
      </c>
      <c r="B791" s="50">
        <v>93</v>
      </c>
      <c r="C791" s="91" t="s">
        <v>795</v>
      </c>
      <c r="D791" s="18"/>
      <c r="E791" s="19"/>
      <c r="F791" s="40">
        <v>3544.11</v>
      </c>
      <c r="G791" s="40">
        <v>3651.6</v>
      </c>
      <c r="H791" s="40">
        <v>10041.9</v>
      </c>
      <c r="I791" s="42">
        <v>25</v>
      </c>
      <c r="J791" s="42">
        <v>7</v>
      </c>
      <c r="K791" s="41">
        <v>2018</v>
      </c>
      <c r="L791" s="43" t="s">
        <v>836</v>
      </c>
      <c r="M791" s="44">
        <v>1081664.33</v>
      </c>
      <c r="N791" s="31">
        <f t="shared" si="24"/>
        <v>908961.62184873957</v>
      </c>
      <c r="O791" s="19"/>
      <c r="P791" s="19"/>
      <c r="Q791" s="19"/>
      <c r="R791" s="19"/>
      <c r="S791" s="19"/>
      <c r="T791" s="19"/>
    </row>
    <row r="792" spans="1:20">
      <c r="A792" s="18">
        <v>790</v>
      </c>
      <c r="B792" s="50">
        <v>94</v>
      </c>
      <c r="C792" s="91" t="s">
        <v>796</v>
      </c>
      <c r="D792" s="18"/>
      <c r="E792" s="19"/>
      <c r="F792" s="40">
        <v>4072.9</v>
      </c>
      <c r="G792" s="40">
        <v>3729.46</v>
      </c>
      <c r="H792" s="40">
        <v>10069.540000000001</v>
      </c>
      <c r="I792" s="42">
        <v>25</v>
      </c>
      <c r="J792" s="42">
        <v>7</v>
      </c>
      <c r="K792" s="41">
        <v>2018</v>
      </c>
      <c r="L792" s="43" t="s">
        <v>836</v>
      </c>
      <c r="M792" s="44">
        <v>961824.59</v>
      </c>
      <c r="N792" s="31">
        <f t="shared" si="24"/>
        <v>808255.95798319334</v>
      </c>
      <c r="O792" s="19"/>
      <c r="P792" s="19"/>
      <c r="Q792" s="19"/>
      <c r="R792" s="19"/>
      <c r="S792" s="19"/>
      <c r="T792" s="19"/>
    </row>
    <row r="793" spans="1:20">
      <c r="A793" s="23">
        <v>791</v>
      </c>
      <c r="B793" s="50">
        <v>95</v>
      </c>
      <c r="C793" s="91" t="s">
        <v>797</v>
      </c>
      <c r="D793" s="18"/>
      <c r="E793" s="19"/>
      <c r="F793" s="40">
        <v>6810.71</v>
      </c>
      <c r="G793" s="40">
        <v>6046.96</v>
      </c>
      <c r="H793" s="40">
        <v>16629.14</v>
      </c>
      <c r="I793" s="42">
        <v>4</v>
      </c>
      <c r="J793" s="42">
        <v>7</v>
      </c>
      <c r="K793" s="41">
        <v>2018</v>
      </c>
      <c r="L793" s="43" t="s">
        <v>836</v>
      </c>
      <c r="M793" s="44">
        <v>1980093.9</v>
      </c>
      <c r="N793" s="31">
        <f t="shared" si="24"/>
        <v>1663944.4537815126</v>
      </c>
      <c r="O793" s="19"/>
      <c r="P793" s="19"/>
      <c r="Q793" s="19"/>
      <c r="R793" s="19"/>
      <c r="S793" s="19"/>
      <c r="T793" s="19"/>
    </row>
    <row r="794" spans="1:20">
      <c r="A794" s="18">
        <v>792</v>
      </c>
      <c r="B794" s="50">
        <v>96</v>
      </c>
      <c r="C794" s="91" t="s">
        <v>798</v>
      </c>
      <c r="D794" s="18"/>
      <c r="E794" s="19"/>
      <c r="F794" s="40">
        <v>3433.51</v>
      </c>
      <c r="G794" s="40">
        <v>4628.0200000000004</v>
      </c>
      <c r="H794" s="40">
        <v>12382.47</v>
      </c>
      <c r="I794" s="42">
        <v>14</v>
      </c>
      <c r="J794" s="42">
        <v>9</v>
      </c>
      <c r="K794" s="41">
        <v>2018</v>
      </c>
      <c r="L794" s="43" t="s">
        <v>836</v>
      </c>
      <c r="M794" s="44">
        <v>1404058.74</v>
      </c>
      <c r="N794" s="31">
        <f t="shared" si="24"/>
        <v>1179881.294117647</v>
      </c>
      <c r="O794" s="19"/>
      <c r="P794" s="19"/>
      <c r="Q794" s="19"/>
      <c r="R794" s="19"/>
      <c r="S794" s="19"/>
      <c r="T794" s="19"/>
    </row>
    <row r="795" spans="1:20">
      <c r="A795" s="23">
        <v>793</v>
      </c>
      <c r="B795" s="50">
        <v>97</v>
      </c>
      <c r="C795" s="91" t="s">
        <v>799</v>
      </c>
      <c r="D795" s="18"/>
      <c r="E795" s="19"/>
      <c r="F795" s="40">
        <v>7530.95</v>
      </c>
      <c r="G795" s="40">
        <v>7557.25</v>
      </c>
      <c r="H795" s="40">
        <v>20782.439999999999</v>
      </c>
      <c r="I795" s="42">
        <v>14</v>
      </c>
      <c r="J795" s="42">
        <v>9</v>
      </c>
      <c r="K795" s="41">
        <v>2019</v>
      </c>
      <c r="L795" s="43" t="s">
        <v>836</v>
      </c>
      <c r="M795" s="44">
        <v>2836454.3</v>
      </c>
      <c r="N795" s="31">
        <f t="shared" si="24"/>
        <v>2383575.0420168065</v>
      </c>
      <c r="O795" s="19"/>
      <c r="P795" s="19"/>
      <c r="Q795" s="19"/>
      <c r="R795" s="19"/>
      <c r="S795" s="19"/>
      <c r="T795" s="19"/>
    </row>
    <row r="796" spans="1:20">
      <c r="A796" s="18">
        <v>794</v>
      </c>
      <c r="B796" s="50">
        <v>98</v>
      </c>
      <c r="C796" s="91" t="s">
        <v>800</v>
      </c>
      <c r="D796" s="18"/>
      <c r="E796" s="19"/>
      <c r="F796" s="40">
        <v>7961.3</v>
      </c>
      <c r="G796" s="40">
        <v>7158.94</v>
      </c>
      <c r="H796" s="40">
        <v>19543.310000000001</v>
      </c>
      <c r="I796" s="42">
        <v>21</v>
      </c>
      <c r="J796" s="42">
        <v>9</v>
      </c>
      <c r="K796" s="41">
        <v>2018</v>
      </c>
      <c r="L796" s="43" t="s">
        <v>836</v>
      </c>
      <c r="M796" s="44">
        <v>2384089.77</v>
      </c>
      <c r="N796" s="31">
        <f t="shared" si="24"/>
        <v>2003436.7815126053</v>
      </c>
      <c r="O796" s="19"/>
      <c r="P796" s="19"/>
      <c r="Q796" s="19"/>
      <c r="R796" s="19"/>
      <c r="S796" s="19"/>
      <c r="T796" s="19"/>
    </row>
    <row r="797" spans="1:20">
      <c r="A797" s="23">
        <v>795</v>
      </c>
      <c r="B797" s="50">
        <v>99</v>
      </c>
      <c r="C797" s="91" t="s">
        <v>801</v>
      </c>
      <c r="D797" s="18"/>
      <c r="E797" s="19"/>
      <c r="F797" s="40">
        <v>37103.339999999997</v>
      </c>
      <c r="G797" s="40">
        <v>13117.91</v>
      </c>
      <c r="H797" s="40">
        <v>34106.57</v>
      </c>
      <c r="I797" s="42">
        <v>4</v>
      </c>
      <c r="J797" s="42">
        <v>7</v>
      </c>
      <c r="K797" s="41">
        <v>2018</v>
      </c>
      <c r="L797" s="43" t="s">
        <v>836</v>
      </c>
      <c r="M797" s="44">
        <v>4320641.42</v>
      </c>
      <c r="N797" s="31">
        <f t="shared" si="24"/>
        <v>3630791.1092436975</v>
      </c>
      <c r="O797" s="19"/>
      <c r="P797" s="19"/>
      <c r="Q797" s="19"/>
      <c r="R797" s="19"/>
      <c r="S797" s="19"/>
      <c r="T797" s="19"/>
    </row>
    <row r="798" spans="1:20">
      <c r="A798" s="18">
        <v>796</v>
      </c>
      <c r="B798" s="50">
        <v>100</v>
      </c>
      <c r="C798" s="91" t="s">
        <v>802</v>
      </c>
      <c r="D798" s="18"/>
      <c r="E798" s="19"/>
      <c r="F798" s="40">
        <v>7882.59</v>
      </c>
      <c r="G798" s="40">
        <v>7335.62</v>
      </c>
      <c r="H798" s="40">
        <v>20172.96</v>
      </c>
      <c r="I798" s="42">
        <v>14</v>
      </c>
      <c r="J798" s="42">
        <v>9</v>
      </c>
      <c r="K798" s="41">
        <v>2018</v>
      </c>
      <c r="L798" s="43" t="s">
        <v>836</v>
      </c>
      <c r="M798" s="44">
        <v>2679313.0099999998</v>
      </c>
      <c r="N798" s="31">
        <f t="shared" si="24"/>
        <v>2251523.5378151261</v>
      </c>
      <c r="O798" s="19"/>
      <c r="P798" s="19"/>
      <c r="Q798" s="19"/>
      <c r="R798" s="19"/>
      <c r="S798" s="19"/>
      <c r="T798" s="19"/>
    </row>
    <row r="799" spans="1:20">
      <c r="A799" s="23">
        <v>797</v>
      </c>
      <c r="B799" s="50">
        <v>101</v>
      </c>
      <c r="C799" s="91" t="s">
        <v>803</v>
      </c>
      <c r="D799" s="18"/>
      <c r="E799" s="19"/>
      <c r="F799" s="40">
        <v>5565.23</v>
      </c>
      <c r="G799" s="40">
        <v>4856.09</v>
      </c>
      <c r="H799" s="40">
        <v>13354.25</v>
      </c>
      <c r="I799" s="42">
        <v>14</v>
      </c>
      <c r="J799" s="42">
        <v>9</v>
      </c>
      <c r="K799" s="41">
        <v>2018</v>
      </c>
      <c r="L799" s="43" t="s">
        <v>836</v>
      </c>
      <c r="M799" s="44">
        <v>1775354.31</v>
      </c>
      <c r="N799" s="31">
        <f t="shared" si="24"/>
        <v>1491894.3781512605</v>
      </c>
      <c r="O799" s="19"/>
      <c r="P799" s="19"/>
      <c r="Q799" s="19"/>
      <c r="R799" s="19"/>
      <c r="S799" s="19"/>
      <c r="T799" s="19"/>
    </row>
    <row r="800" spans="1:20">
      <c r="A800" s="18">
        <v>798</v>
      </c>
      <c r="B800" s="50">
        <v>102</v>
      </c>
      <c r="C800" s="91" t="s">
        <v>804</v>
      </c>
      <c r="D800" s="18"/>
      <c r="E800" s="19"/>
      <c r="F800" s="40">
        <v>5748.02</v>
      </c>
      <c r="G800" s="40">
        <v>5422.39</v>
      </c>
      <c r="H800" s="40">
        <v>14911.57</v>
      </c>
      <c r="I800" s="42">
        <v>14</v>
      </c>
      <c r="J800" s="42">
        <v>9</v>
      </c>
      <c r="K800" s="41">
        <v>2018</v>
      </c>
      <c r="L800" s="43" t="s">
        <v>836</v>
      </c>
      <c r="M800" s="44">
        <v>1939695.56</v>
      </c>
      <c r="N800" s="31">
        <f t="shared" si="24"/>
        <v>1629996.2689075631</v>
      </c>
      <c r="O800" s="19"/>
      <c r="P800" s="19"/>
      <c r="Q800" s="19"/>
      <c r="R800" s="19"/>
      <c r="S800" s="19"/>
      <c r="T800" s="19"/>
    </row>
    <row r="801" spans="1:20" ht="31.2">
      <c r="A801" s="23">
        <v>799</v>
      </c>
      <c r="B801" s="50">
        <v>103</v>
      </c>
      <c r="C801" s="91" t="s">
        <v>805</v>
      </c>
      <c r="D801" s="18"/>
      <c r="E801" s="19"/>
      <c r="F801" s="40">
        <v>7400.51</v>
      </c>
      <c r="G801" s="40">
        <v>7392.5</v>
      </c>
      <c r="H801" s="40">
        <v>20329.38</v>
      </c>
      <c r="I801" s="42">
        <v>14</v>
      </c>
      <c r="J801" s="42">
        <v>9</v>
      </c>
      <c r="K801" s="41">
        <v>2018</v>
      </c>
      <c r="L801" s="43" t="s">
        <v>836</v>
      </c>
      <c r="M801" s="44">
        <v>2603838.71</v>
      </c>
      <c r="N801" s="31">
        <f t="shared" si="24"/>
        <v>2188099.7563025211</v>
      </c>
      <c r="O801" s="19"/>
      <c r="P801" s="19"/>
      <c r="Q801" s="19"/>
      <c r="R801" s="19"/>
      <c r="S801" s="19"/>
      <c r="T801" s="19"/>
    </row>
    <row r="802" spans="1:20">
      <c r="A802" s="18">
        <v>800</v>
      </c>
      <c r="B802" s="50">
        <v>104</v>
      </c>
      <c r="C802" s="91" t="s">
        <v>806</v>
      </c>
      <c r="D802" s="18"/>
      <c r="E802" s="19"/>
      <c r="F802" s="40">
        <v>6002.49</v>
      </c>
      <c r="G802" s="40">
        <v>4505.41</v>
      </c>
      <c r="H802" s="40">
        <v>12389.88</v>
      </c>
      <c r="I802" s="42">
        <v>21</v>
      </c>
      <c r="J802" s="42">
        <v>9</v>
      </c>
      <c r="K802" s="41">
        <v>2018</v>
      </c>
      <c r="L802" s="43" t="s">
        <v>836</v>
      </c>
      <c r="M802" s="44"/>
      <c r="N802" s="31">
        <f t="shared" si="24"/>
        <v>0</v>
      </c>
      <c r="O802" s="19"/>
      <c r="P802" s="19"/>
      <c r="Q802" s="19"/>
      <c r="R802" s="19"/>
      <c r="S802" s="19"/>
      <c r="T802" s="19"/>
    </row>
    <row r="803" spans="1:20">
      <c r="A803" s="23">
        <v>801</v>
      </c>
      <c r="B803" s="50">
        <v>105</v>
      </c>
      <c r="C803" s="91" t="s">
        <v>807</v>
      </c>
      <c r="D803" s="18"/>
      <c r="E803" s="19"/>
      <c r="F803" s="40">
        <v>5117.03</v>
      </c>
      <c r="G803" s="40">
        <v>5728.1</v>
      </c>
      <c r="H803" s="40">
        <v>15779.78</v>
      </c>
      <c r="I803" s="42">
        <v>14</v>
      </c>
      <c r="J803" s="42">
        <v>9</v>
      </c>
      <c r="K803" s="41">
        <v>2018</v>
      </c>
      <c r="L803" s="43" t="s">
        <v>836</v>
      </c>
      <c r="M803" s="44">
        <v>1652980.39</v>
      </c>
      <c r="N803" s="31">
        <f t="shared" si="24"/>
        <v>1389059.1512605043</v>
      </c>
      <c r="O803" s="19"/>
      <c r="P803" s="19"/>
      <c r="Q803" s="19"/>
      <c r="R803" s="19"/>
      <c r="S803" s="19"/>
      <c r="T803" s="19"/>
    </row>
    <row r="804" spans="1:20">
      <c r="A804" s="18">
        <v>802</v>
      </c>
      <c r="B804" s="50">
        <v>106</v>
      </c>
      <c r="C804" s="91" t="s">
        <v>808</v>
      </c>
      <c r="D804" s="18"/>
      <c r="E804" s="19"/>
      <c r="F804" s="40">
        <v>4576.46</v>
      </c>
      <c r="G804" s="40">
        <v>4899.78</v>
      </c>
      <c r="H804" s="40">
        <v>13719.38</v>
      </c>
      <c r="I804" s="42">
        <v>7</v>
      </c>
      <c r="J804" s="42">
        <v>6</v>
      </c>
      <c r="K804" s="41">
        <v>2018</v>
      </c>
      <c r="L804" s="43" t="s">
        <v>836</v>
      </c>
      <c r="M804" s="44">
        <v>1587960.53</v>
      </c>
      <c r="N804" s="31">
        <f t="shared" si="24"/>
        <v>1334420.6134453781</v>
      </c>
      <c r="O804" s="19"/>
      <c r="P804" s="19"/>
      <c r="Q804" s="19"/>
      <c r="R804" s="19"/>
      <c r="S804" s="19"/>
      <c r="T804" s="19"/>
    </row>
    <row r="805" spans="1:20">
      <c r="A805" s="23">
        <v>803</v>
      </c>
      <c r="B805" s="50">
        <v>107</v>
      </c>
      <c r="C805" s="91" t="s">
        <v>809</v>
      </c>
      <c r="D805" s="18"/>
      <c r="E805" s="19"/>
      <c r="F805" s="40">
        <v>3476.49</v>
      </c>
      <c r="G805" s="40">
        <v>3860.67</v>
      </c>
      <c r="H805" s="40">
        <v>10526.5</v>
      </c>
      <c r="I805" s="42">
        <v>7</v>
      </c>
      <c r="J805" s="42">
        <v>6</v>
      </c>
      <c r="K805" s="41">
        <v>2018</v>
      </c>
      <c r="L805" s="43" t="s">
        <v>836</v>
      </c>
      <c r="M805" s="44">
        <v>1048590.57</v>
      </c>
      <c r="N805" s="31">
        <f t="shared" si="24"/>
        <v>881168.54621848743</v>
      </c>
      <c r="O805" s="19"/>
      <c r="P805" s="19"/>
      <c r="Q805" s="19"/>
      <c r="R805" s="19"/>
      <c r="S805" s="19"/>
      <c r="T805" s="19"/>
    </row>
    <row r="806" spans="1:20">
      <c r="A806" s="18">
        <v>804</v>
      </c>
      <c r="B806" s="50">
        <v>108</v>
      </c>
      <c r="C806" s="91" t="s">
        <v>810</v>
      </c>
      <c r="D806" s="18"/>
      <c r="E806" s="19"/>
      <c r="F806" s="40">
        <v>4681.21</v>
      </c>
      <c r="G806" s="40">
        <v>5138.3500000000004</v>
      </c>
      <c r="H806" s="40">
        <v>14132.11</v>
      </c>
      <c r="I806" s="42">
        <v>7</v>
      </c>
      <c r="J806" s="42">
        <v>6</v>
      </c>
      <c r="K806" s="41">
        <v>2018</v>
      </c>
      <c r="L806" s="43" t="s">
        <v>836</v>
      </c>
      <c r="M806" s="44">
        <v>1616626.8</v>
      </c>
      <c r="N806" s="31">
        <f t="shared" ref="N806:N867" si="25">M806/1.19</f>
        <v>1358509.9159663867</v>
      </c>
      <c r="O806" s="19"/>
      <c r="P806" s="19"/>
      <c r="Q806" s="19"/>
      <c r="R806" s="19"/>
      <c r="S806" s="19"/>
      <c r="T806" s="19"/>
    </row>
    <row r="807" spans="1:20">
      <c r="A807" s="23">
        <v>805</v>
      </c>
      <c r="B807" s="50">
        <v>109</v>
      </c>
      <c r="C807" s="91" t="s">
        <v>811</v>
      </c>
      <c r="D807" s="18"/>
      <c r="E807" s="19"/>
      <c r="F807" s="40">
        <v>3755.85</v>
      </c>
      <c r="G807" s="40">
        <v>3729.33</v>
      </c>
      <c r="H807" s="40">
        <v>10069.19</v>
      </c>
      <c r="I807" s="42">
        <v>7</v>
      </c>
      <c r="J807" s="42">
        <v>6</v>
      </c>
      <c r="K807" s="41">
        <v>2018</v>
      </c>
      <c r="L807" s="43" t="s">
        <v>836</v>
      </c>
      <c r="M807" s="44">
        <v>1213058.57</v>
      </c>
      <c r="N807" s="31">
        <f t="shared" si="25"/>
        <v>1019376.949579832</v>
      </c>
      <c r="O807" s="19"/>
      <c r="P807" s="19"/>
      <c r="Q807" s="19"/>
      <c r="R807" s="19"/>
      <c r="S807" s="19"/>
      <c r="T807" s="19"/>
    </row>
    <row r="808" spans="1:20">
      <c r="A808" s="18">
        <v>806</v>
      </c>
      <c r="B808" s="50">
        <v>110</v>
      </c>
      <c r="C808" s="91" t="s">
        <v>812</v>
      </c>
      <c r="D808" s="18"/>
      <c r="E808" s="19"/>
      <c r="F808" s="40">
        <v>2868.84</v>
      </c>
      <c r="G808" s="40">
        <v>2555.17</v>
      </c>
      <c r="H808" s="40">
        <v>6972.85</v>
      </c>
      <c r="I808" s="42">
        <v>26</v>
      </c>
      <c r="J808" s="42">
        <v>3</v>
      </c>
      <c r="K808" s="41">
        <v>2018</v>
      </c>
      <c r="L808" s="43" t="s">
        <v>836</v>
      </c>
      <c r="M808" s="44">
        <v>1281917.48</v>
      </c>
      <c r="N808" s="31">
        <f t="shared" si="25"/>
        <v>1077241.5798319329</v>
      </c>
      <c r="O808" s="19"/>
      <c r="P808" s="19"/>
      <c r="Q808" s="19"/>
      <c r="R808" s="19"/>
      <c r="S808" s="19"/>
      <c r="T808" s="19"/>
    </row>
    <row r="809" spans="1:20">
      <c r="A809" s="23">
        <v>807</v>
      </c>
      <c r="B809" s="50">
        <v>111</v>
      </c>
      <c r="C809" s="91" t="s">
        <v>813</v>
      </c>
      <c r="D809" s="18"/>
      <c r="E809" s="19"/>
      <c r="F809" s="40">
        <v>2251.63</v>
      </c>
      <c r="G809" s="40">
        <v>2302.64</v>
      </c>
      <c r="H809" s="40">
        <v>6217.13</v>
      </c>
      <c r="I809" s="42">
        <v>16</v>
      </c>
      <c r="J809" s="42">
        <v>4</v>
      </c>
      <c r="K809" s="41">
        <v>2018</v>
      </c>
      <c r="L809" s="43" t="s">
        <v>836</v>
      </c>
      <c r="M809" s="44">
        <v>676160.95</v>
      </c>
      <c r="N809" s="31">
        <f t="shared" si="25"/>
        <v>568202.47899159661</v>
      </c>
      <c r="O809" s="19"/>
      <c r="P809" s="19"/>
      <c r="Q809" s="19"/>
      <c r="R809" s="19"/>
      <c r="S809" s="19"/>
      <c r="T809" s="19"/>
    </row>
    <row r="810" spans="1:20">
      <c r="A810" s="18">
        <v>808</v>
      </c>
      <c r="B810" s="50">
        <v>112</v>
      </c>
      <c r="C810" s="91" t="s">
        <v>814</v>
      </c>
      <c r="D810" s="18"/>
      <c r="E810" s="19"/>
      <c r="F810" s="40">
        <v>10654.85</v>
      </c>
      <c r="G810" s="40">
        <v>7711.87</v>
      </c>
      <c r="H810" s="40">
        <v>20822.05</v>
      </c>
      <c r="I810" s="42">
        <v>16</v>
      </c>
      <c r="J810" s="42">
        <v>4</v>
      </c>
      <c r="K810" s="41">
        <v>2018</v>
      </c>
      <c r="L810" s="43" t="s">
        <v>836</v>
      </c>
      <c r="M810" s="44">
        <v>1987649.22</v>
      </c>
      <c r="N810" s="31">
        <f t="shared" si="25"/>
        <v>1670293.4621848741</v>
      </c>
      <c r="O810" s="19"/>
      <c r="P810" s="19"/>
      <c r="Q810" s="19"/>
      <c r="R810" s="19"/>
      <c r="S810" s="19"/>
      <c r="T810" s="19"/>
    </row>
    <row r="811" spans="1:20">
      <c r="A811" s="23">
        <v>809</v>
      </c>
      <c r="B811" s="50">
        <v>113</v>
      </c>
      <c r="C811" s="91" t="s">
        <v>815</v>
      </c>
      <c r="D811" s="18"/>
      <c r="E811" s="19"/>
      <c r="F811" s="40">
        <v>4452.1899999999996</v>
      </c>
      <c r="G811" s="40">
        <v>2491.1999999999998</v>
      </c>
      <c r="H811" s="40">
        <v>6850.8</v>
      </c>
      <c r="I811" s="42">
        <v>1</v>
      </c>
      <c r="J811" s="42">
        <v>10</v>
      </c>
      <c r="K811" s="41">
        <v>2018</v>
      </c>
      <c r="L811" s="43" t="s">
        <v>836</v>
      </c>
      <c r="M811" s="44">
        <v>1221460.42</v>
      </c>
      <c r="N811" s="31">
        <f t="shared" si="25"/>
        <v>1026437.3277310925</v>
      </c>
      <c r="O811" s="19"/>
      <c r="P811" s="19"/>
      <c r="Q811" s="19"/>
      <c r="R811" s="19"/>
      <c r="S811" s="19"/>
      <c r="T811" s="19"/>
    </row>
    <row r="812" spans="1:20">
      <c r="A812" s="18">
        <v>810</v>
      </c>
      <c r="B812" s="50">
        <v>114</v>
      </c>
      <c r="C812" s="91" t="s">
        <v>816</v>
      </c>
      <c r="D812" s="18"/>
      <c r="E812" s="19"/>
      <c r="F812" s="40">
        <v>6464.68</v>
      </c>
      <c r="G812" s="40">
        <v>4990.3</v>
      </c>
      <c r="H812" s="40">
        <v>13473.81</v>
      </c>
      <c r="I812" s="42">
        <v>17</v>
      </c>
      <c r="J812" s="42">
        <v>4</v>
      </c>
      <c r="K812" s="41">
        <v>2018</v>
      </c>
      <c r="L812" s="43" t="s">
        <v>836</v>
      </c>
      <c r="M812" s="44">
        <v>2322065.5699999998</v>
      </c>
      <c r="N812" s="31">
        <f t="shared" si="25"/>
        <v>1951315.6050420168</v>
      </c>
      <c r="O812" s="19"/>
      <c r="P812" s="19"/>
      <c r="Q812" s="19"/>
      <c r="R812" s="19"/>
      <c r="S812" s="19"/>
      <c r="T812" s="19"/>
    </row>
    <row r="813" spans="1:20">
      <c r="A813" s="23">
        <v>811</v>
      </c>
      <c r="B813" s="50">
        <v>115</v>
      </c>
      <c r="C813" s="91" t="s">
        <v>817</v>
      </c>
      <c r="D813" s="18"/>
      <c r="E813" s="19"/>
      <c r="F813" s="40">
        <v>3454.03</v>
      </c>
      <c r="G813" s="40">
        <v>3671.7</v>
      </c>
      <c r="H813" s="40">
        <v>9913.59</v>
      </c>
      <c r="I813" s="42">
        <v>16</v>
      </c>
      <c r="J813" s="42">
        <v>4</v>
      </c>
      <c r="K813" s="41">
        <v>2018</v>
      </c>
      <c r="L813" s="43" t="s">
        <v>836</v>
      </c>
      <c r="M813" s="44">
        <v>881241.59999999998</v>
      </c>
      <c r="N813" s="31">
        <f t="shared" si="25"/>
        <v>740539.15966386558</v>
      </c>
      <c r="O813" s="19"/>
      <c r="P813" s="19"/>
      <c r="Q813" s="19"/>
      <c r="R813" s="19"/>
      <c r="S813" s="19"/>
      <c r="T813" s="19"/>
    </row>
    <row r="814" spans="1:20">
      <c r="A814" s="18">
        <v>812</v>
      </c>
      <c r="B814" s="50">
        <v>116</v>
      </c>
      <c r="C814" s="91" t="s">
        <v>818</v>
      </c>
      <c r="D814" s="18"/>
      <c r="E814" s="19"/>
      <c r="F814" s="40">
        <v>3497.36</v>
      </c>
      <c r="G814" s="40">
        <v>3650.91</v>
      </c>
      <c r="H814" s="40">
        <v>9857.4599999999991</v>
      </c>
      <c r="I814" s="42">
        <v>16</v>
      </c>
      <c r="J814" s="42">
        <v>4</v>
      </c>
      <c r="K814" s="41">
        <v>2018</v>
      </c>
      <c r="L814" s="43" t="s">
        <v>836</v>
      </c>
      <c r="M814" s="44">
        <v>934409.15</v>
      </c>
      <c r="N814" s="31">
        <f t="shared" si="25"/>
        <v>785217.77310924372</v>
      </c>
      <c r="O814" s="19"/>
      <c r="P814" s="19"/>
      <c r="Q814" s="19"/>
      <c r="R814" s="19"/>
      <c r="S814" s="19"/>
      <c r="T814" s="19"/>
    </row>
    <row r="815" spans="1:20">
      <c r="A815" s="23">
        <v>813</v>
      </c>
      <c r="B815" s="50">
        <v>117</v>
      </c>
      <c r="C815" s="91" t="s">
        <v>819</v>
      </c>
      <c r="D815" s="18"/>
      <c r="E815" s="19"/>
      <c r="F815" s="40">
        <v>1382.53</v>
      </c>
      <c r="G815" s="40">
        <v>1261.7</v>
      </c>
      <c r="H815" s="40">
        <v>3418.86</v>
      </c>
      <c r="I815" s="42">
        <v>16</v>
      </c>
      <c r="J815" s="42">
        <v>4</v>
      </c>
      <c r="K815" s="41">
        <v>2018</v>
      </c>
      <c r="L815" s="43" t="s">
        <v>836</v>
      </c>
      <c r="M815" s="44">
        <v>519395.17</v>
      </c>
      <c r="N815" s="31">
        <f t="shared" si="25"/>
        <v>436466.5294117647</v>
      </c>
      <c r="O815" s="19"/>
      <c r="P815" s="19"/>
      <c r="Q815" s="19"/>
      <c r="R815" s="19"/>
      <c r="S815" s="19"/>
      <c r="T815" s="19"/>
    </row>
    <row r="816" spans="1:20">
      <c r="A816" s="18">
        <v>814</v>
      </c>
      <c r="B816" s="50">
        <v>118</v>
      </c>
      <c r="C816" s="91" t="s">
        <v>820</v>
      </c>
      <c r="D816" s="18"/>
      <c r="E816" s="19"/>
      <c r="F816" s="40">
        <v>4052.18</v>
      </c>
      <c r="G816" s="40">
        <v>3209.43</v>
      </c>
      <c r="H816" s="40">
        <v>9146.8799999999992</v>
      </c>
      <c r="I816" s="42">
        <v>16</v>
      </c>
      <c r="J816" s="42">
        <v>4</v>
      </c>
      <c r="K816" s="41">
        <v>2018</v>
      </c>
      <c r="L816" s="43" t="s">
        <v>836</v>
      </c>
      <c r="M816" s="44">
        <v>1362250.07</v>
      </c>
      <c r="N816" s="31">
        <f t="shared" si="25"/>
        <v>1144747.9579831935</v>
      </c>
      <c r="O816" s="19"/>
      <c r="P816" s="19"/>
      <c r="Q816" s="19"/>
      <c r="R816" s="19"/>
      <c r="S816" s="19"/>
      <c r="T816" s="19"/>
    </row>
    <row r="817" spans="1:20">
      <c r="A817" s="23">
        <v>815</v>
      </c>
      <c r="B817" s="50">
        <v>119</v>
      </c>
      <c r="C817" s="91" t="s">
        <v>821</v>
      </c>
      <c r="D817" s="18"/>
      <c r="E817" s="19"/>
      <c r="F817" s="40">
        <v>6713.57</v>
      </c>
      <c r="G817" s="40">
        <v>7065.11</v>
      </c>
      <c r="H817" s="40">
        <v>19075.8</v>
      </c>
      <c r="I817" s="42">
        <v>26</v>
      </c>
      <c r="J817" s="42">
        <v>4</v>
      </c>
      <c r="K817" s="41">
        <v>2018</v>
      </c>
      <c r="L817" s="43" t="s">
        <v>836</v>
      </c>
      <c r="M817" s="44">
        <v>2315794.2599999998</v>
      </c>
      <c r="N817" s="31">
        <f t="shared" si="25"/>
        <v>1946045.5966386553</v>
      </c>
      <c r="O817" s="19"/>
      <c r="P817" s="19"/>
      <c r="Q817" s="19"/>
      <c r="R817" s="19"/>
      <c r="S817" s="19"/>
      <c r="T817" s="19"/>
    </row>
    <row r="818" spans="1:20">
      <c r="A818" s="18">
        <v>816</v>
      </c>
      <c r="B818" s="50">
        <v>120</v>
      </c>
      <c r="C818" s="91" t="s">
        <v>822</v>
      </c>
      <c r="D818" s="18"/>
      <c r="E818" s="19"/>
      <c r="F818" s="40">
        <v>5679.65</v>
      </c>
      <c r="G818" s="40">
        <v>5452.57</v>
      </c>
      <c r="H818" s="40">
        <v>15267</v>
      </c>
      <c r="I818" s="42">
        <v>26</v>
      </c>
      <c r="J818" s="42">
        <v>4</v>
      </c>
      <c r="K818" s="41">
        <v>2018</v>
      </c>
      <c r="L818" s="43" t="s">
        <v>836</v>
      </c>
      <c r="M818" s="44">
        <v>2001287.28</v>
      </c>
      <c r="N818" s="31">
        <f t="shared" si="25"/>
        <v>1681754.0168067229</v>
      </c>
      <c r="O818" s="19"/>
      <c r="P818" s="19"/>
      <c r="Q818" s="19"/>
      <c r="R818" s="19"/>
      <c r="S818" s="19"/>
      <c r="T818" s="19"/>
    </row>
    <row r="819" spans="1:20">
      <c r="A819" s="23">
        <v>817</v>
      </c>
      <c r="B819" s="50">
        <v>121</v>
      </c>
      <c r="C819" s="91" t="s">
        <v>823</v>
      </c>
      <c r="D819" s="18"/>
      <c r="E819" s="19"/>
      <c r="F819" s="40">
        <v>4275.5600000000004</v>
      </c>
      <c r="G819" s="40">
        <v>4865.03</v>
      </c>
      <c r="H819" s="40">
        <v>13378.83</v>
      </c>
      <c r="I819" s="42">
        <v>26</v>
      </c>
      <c r="J819" s="42">
        <v>4</v>
      </c>
      <c r="K819" s="41">
        <v>2018</v>
      </c>
      <c r="L819" s="43" t="s">
        <v>836</v>
      </c>
      <c r="M819" s="44">
        <v>1254239.67</v>
      </c>
      <c r="N819" s="31">
        <f t="shared" si="25"/>
        <v>1053982.9159663864</v>
      </c>
      <c r="O819" s="19"/>
      <c r="P819" s="19"/>
      <c r="Q819" s="19"/>
      <c r="R819" s="19"/>
      <c r="S819" s="19"/>
      <c r="T819" s="19"/>
    </row>
    <row r="820" spans="1:20">
      <c r="A820" s="18">
        <v>818</v>
      </c>
      <c r="B820" s="50">
        <v>122</v>
      </c>
      <c r="C820" s="91" t="s">
        <v>824</v>
      </c>
      <c r="D820" s="18"/>
      <c r="E820" s="19"/>
      <c r="F820" s="40">
        <v>6733.42</v>
      </c>
      <c r="G820" s="40">
        <v>5625.44</v>
      </c>
      <c r="H820" s="40">
        <v>15188.69</v>
      </c>
      <c r="I820" s="42">
        <v>26</v>
      </c>
      <c r="J820" s="42">
        <v>4</v>
      </c>
      <c r="K820" s="41">
        <v>2018</v>
      </c>
      <c r="L820" s="43" t="s">
        <v>836</v>
      </c>
      <c r="M820" s="44">
        <v>2010828.97</v>
      </c>
      <c r="N820" s="31">
        <f t="shared" si="25"/>
        <v>1689772.2436974791</v>
      </c>
      <c r="O820" s="19"/>
      <c r="P820" s="19"/>
      <c r="Q820" s="19"/>
      <c r="R820" s="19"/>
      <c r="S820" s="19"/>
      <c r="T820" s="19"/>
    </row>
    <row r="821" spans="1:20">
      <c r="A821" s="23">
        <v>819</v>
      </c>
      <c r="B821" s="50">
        <v>123</v>
      </c>
      <c r="C821" s="91" t="s">
        <v>825</v>
      </c>
      <c r="D821" s="18"/>
      <c r="E821" s="19"/>
      <c r="F821" s="40">
        <v>2445.15</v>
      </c>
      <c r="G821" s="40">
        <v>2113.0700000000002</v>
      </c>
      <c r="H821" s="40">
        <v>5874.33</v>
      </c>
      <c r="I821" s="42">
        <v>26</v>
      </c>
      <c r="J821" s="42">
        <v>4</v>
      </c>
      <c r="K821" s="41">
        <v>2018</v>
      </c>
      <c r="L821" s="43" t="s">
        <v>836</v>
      </c>
      <c r="M821" s="44">
        <v>718348.52</v>
      </c>
      <c r="N821" s="31">
        <f t="shared" si="25"/>
        <v>603654.21848739497</v>
      </c>
      <c r="O821" s="19"/>
      <c r="P821" s="19"/>
      <c r="Q821" s="19"/>
      <c r="R821" s="19"/>
      <c r="S821" s="19"/>
      <c r="T821" s="19"/>
    </row>
    <row r="822" spans="1:20">
      <c r="A822" s="18">
        <v>820</v>
      </c>
      <c r="B822" s="50">
        <v>124</v>
      </c>
      <c r="C822" s="91" t="s">
        <v>826</v>
      </c>
      <c r="D822" s="18"/>
      <c r="E822" s="19"/>
      <c r="F822" s="40">
        <v>5409.18</v>
      </c>
      <c r="G822" s="40">
        <v>4186.6899999999996</v>
      </c>
      <c r="H822" s="40">
        <v>11722.73</v>
      </c>
      <c r="I822" s="42">
        <v>26</v>
      </c>
      <c r="J822" s="42">
        <v>4</v>
      </c>
      <c r="K822" s="41">
        <v>2018</v>
      </c>
      <c r="L822" s="43" t="s">
        <v>836</v>
      </c>
      <c r="M822" s="44">
        <v>1322546.1000000001</v>
      </c>
      <c r="N822" s="31">
        <f t="shared" si="25"/>
        <v>1111383.2773109246</v>
      </c>
      <c r="O822" s="19"/>
      <c r="P822" s="19"/>
      <c r="Q822" s="19"/>
      <c r="R822" s="19"/>
      <c r="S822" s="19"/>
      <c r="T822" s="19"/>
    </row>
    <row r="823" spans="1:20">
      <c r="A823" s="23">
        <v>821</v>
      </c>
      <c r="B823" s="50">
        <v>125</v>
      </c>
      <c r="C823" s="92" t="s">
        <v>827</v>
      </c>
      <c r="D823" s="18"/>
      <c r="E823" s="19"/>
      <c r="F823" s="40">
        <v>3795.54</v>
      </c>
      <c r="G823" s="40">
        <v>3780.58</v>
      </c>
      <c r="H823" s="40">
        <v>10396.6</v>
      </c>
      <c r="I823" s="42">
        <v>12</v>
      </c>
      <c r="J823" s="42">
        <v>7</v>
      </c>
      <c r="K823" s="41">
        <v>2018</v>
      </c>
      <c r="L823" s="43" t="s">
        <v>836</v>
      </c>
      <c r="M823" s="44">
        <v>1165656.3500000001</v>
      </c>
      <c r="N823" s="31">
        <f t="shared" si="25"/>
        <v>979543.15126050427</v>
      </c>
      <c r="O823" s="19"/>
      <c r="P823" s="19"/>
      <c r="Q823" s="19"/>
      <c r="R823" s="19"/>
      <c r="S823" s="19"/>
      <c r="T823" s="19"/>
    </row>
    <row r="824" spans="1:20">
      <c r="A824" s="18">
        <v>822</v>
      </c>
      <c r="B824" s="50">
        <v>126</v>
      </c>
      <c r="C824" s="91" t="s">
        <v>828</v>
      </c>
      <c r="D824" s="18"/>
      <c r="E824" s="19"/>
      <c r="F824" s="40">
        <v>2288.0300000000002</v>
      </c>
      <c r="G824" s="40">
        <v>1885.49</v>
      </c>
      <c r="H824" s="40">
        <v>5090.82</v>
      </c>
      <c r="I824" s="42">
        <v>18</v>
      </c>
      <c r="J824" s="42">
        <v>9</v>
      </c>
      <c r="K824" s="41">
        <v>2018</v>
      </c>
      <c r="L824" s="43" t="s">
        <v>836</v>
      </c>
      <c r="M824" s="44">
        <v>754686.67</v>
      </c>
      <c r="N824" s="31">
        <f t="shared" si="25"/>
        <v>634190.47899159673</v>
      </c>
      <c r="O824" s="19"/>
      <c r="P824" s="19"/>
      <c r="Q824" s="19"/>
      <c r="R824" s="19"/>
      <c r="S824" s="19"/>
      <c r="T824" s="19"/>
    </row>
    <row r="825" spans="1:20" ht="18.75" customHeight="1">
      <c r="A825" s="23">
        <v>823</v>
      </c>
      <c r="B825" s="50">
        <v>127</v>
      </c>
      <c r="C825" s="91" t="s">
        <v>829</v>
      </c>
      <c r="D825" s="18"/>
      <c r="E825" s="19"/>
      <c r="F825" s="40">
        <v>13751.36</v>
      </c>
      <c r="G825" s="40">
        <v>11850.16</v>
      </c>
      <c r="H825" s="40">
        <v>32349.8</v>
      </c>
      <c r="I825" s="42">
        <v>18</v>
      </c>
      <c r="J825" s="42">
        <v>9</v>
      </c>
      <c r="K825" s="41">
        <v>2018</v>
      </c>
      <c r="L825" s="43" t="s">
        <v>836</v>
      </c>
      <c r="M825" s="44">
        <v>4141523.79</v>
      </c>
      <c r="N825" s="31">
        <f t="shared" si="25"/>
        <v>3480272.0924369749</v>
      </c>
      <c r="O825" s="19"/>
      <c r="P825" s="19"/>
      <c r="Q825" s="19"/>
      <c r="R825" s="19"/>
      <c r="S825" s="19"/>
      <c r="T825" s="19"/>
    </row>
    <row r="826" spans="1:20">
      <c r="A826" s="18">
        <v>824</v>
      </c>
      <c r="B826" s="50">
        <v>128</v>
      </c>
      <c r="C826" s="91" t="s">
        <v>830</v>
      </c>
      <c r="D826" s="18"/>
      <c r="E826" s="19"/>
      <c r="F826" s="40">
        <v>13259.91</v>
      </c>
      <c r="G826" s="40">
        <v>10629.63</v>
      </c>
      <c r="H826" s="40">
        <v>29231.48</v>
      </c>
      <c r="I826" s="42">
        <v>18</v>
      </c>
      <c r="J826" s="42">
        <v>9</v>
      </c>
      <c r="K826" s="41">
        <v>2018</v>
      </c>
      <c r="L826" s="43" t="s">
        <v>836</v>
      </c>
      <c r="M826" s="44">
        <v>3281253.34</v>
      </c>
      <c r="N826" s="31">
        <f t="shared" si="25"/>
        <v>2757355.7478991598</v>
      </c>
      <c r="O826" s="19"/>
      <c r="P826" s="19"/>
      <c r="Q826" s="19"/>
      <c r="R826" s="19"/>
      <c r="S826" s="19"/>
      <c r="T826" s="19"/>
    </row>
    <row r="827" spans="1:20">
      <c r="A827" s="23">
        <v>825</v>
      </c>
      <c r="B827" s="50">
        <v>129</v>
      </c>
      <c r="C827" s="91" t="s">
        <v>831</v>
      </c>
      <c r="D827" s="18"/>
      <c r="E827" s="19"/>
      <c r="F827" s="40">
        <v>3725.79</v>
      </c>
      <c r="G827" s="40">
        <v>3959.62</v>
      </c>
      <c r="H827" s="40">
        <v>10690.97</v>
      </c>
      <c r="I827" s="42">
        <v>18</v>
      </c>
      <c r="J827" s="42">
        <v>9</v>
      </c>
      <c r="K827" s="41">
        <v>2018</v>
      </c>
      <c r="L827" s="43" t="s">
        <v>836</v>
      </c>
      <c r="M827" s="44">
        <v>1200900.1000000001</v>
      </c>
      <c r="N827" s="31">
        <f t="shared" si="25"/>
        <v>1009159.7478991598</v>
      </c>
      <c r="O827" s="19"/>
      <c r="P827" s="19"/>
      <c r="Q827" s="19"/>
      <c r="R827" s="19"/>
      <c r="S827" s="19"/>
      <c r="T827" s="19"/>
    </row>
    <row r="828" spans="1:20">
      <c r="A828" s="18">
        <v>826</v>
      </c>
      <c r="B828" s="50">
        <v>130</v>
      </c>
      <c r="C828" s="91" t="s">
        <v>832</v>
      </c>
      <c r="D828" s="18"/>
      <c r="E828" s="19"/>
      <c r="F828" s="40">
        <v>4668.22</v>
      </c>
      <c r="G828" s="40">
        <v>5145.3999999999996</v>
      </c>
      <c r="H828" s="40">
        <v>14407.12</v>
      </c>
      <c r="I828" s="42">
        <v>18</v>
      </c>
      <c r="J828" s="42">
        <v>9</v>
      </c>
      <c r="K828" s="41">
        <v>2018</v>
      </c>
      <c r="L828" s="43" t="s">
        <v>836</v>
      </c>
      <c r="M828" s="44">
        <v>1993321.93</v>
      </c>
      <c r="N828" s="31">
        <f t="shared" si="25"/>
        <v>1675060.4453781513</v>
      </c>
      <c r="O828" s="19"/>
      <c r="P828" s="19"/>
      <c r="Q828" s="19"/>
      <c r="R828" s="19"/>
      <c r="S828" s="19"/>
      <c r="T828" s="19"/>
    </row>
    <row r="829" spans="1:20">
      <c r="A829" s="23">
        <v>827</v>
      </c>
      <c r="B829" s="50">
        <v>131</v>
      </c>
      <c r="C829" s="91" t="s">
        <v>833</v>
      </c>
      <c r="D829" s="18"/>
      <c r="E829" s="19"/>
      <c r="F829" s="40">
        <v>1969.11</v>
      </c>
      <c r="G829" s="40">
        <v>1572.15</v>
      </c>
      <c r="H829" s="40">
        <v>4323.41</v>
      </c>
      <c r="I829" s="42">
        <v>18</v>
      </c>
      <c r="J829" s="42">
        <v>9</v>
      </c>
      <c r="K829" s="41">
        <v>2018</v>
      </c>
      <c r="L829" s="43" t="s">
        <v>836</v>
      </c>
      <c r="M829" s="44">
        <v>666535.64</v>
      </c>
      <c r="N829" s="31">
        <f t="shared" si="25"/>
        <v>560113.98319327738</v>
      </c>
      <c r="O829" s="19"/>
      <c r="P829" s="19"/>
      <c r="Q829" s="19"/>
      <c r="R829" s="19"/>
      <c r="S829" s="19"/>
      <c r="T829" s="19"/>
    </row>
    <row r="830" spans="1:20">
      <c r="A830" s="18">
        <v>828</v>
      </c>
      <c r="B830" s="50">
        <v>132</v>
      </c>
      <c r="C830" s="91" t="s">
        <v>834</v>
      </c>
      <c r="D830" s="18"/>
      <c r="E830" s="19"/>
      <c r="F830" s="40">
        <v>2735.14</v>
      </c>
      <c r="G830" s="40">
        <v>2637.23</v>
      </c>
      <c r="H830" s="40">
        <v>7252.38</v>
      </c>
      <c r="I830" s="42">
        <v>18</v>
      </c>
      <c r="J830" s="42">
        <v>9</v>
      </c>
      <c r="K830" s="41">
        <v>2018</v>
      </c>
      <c r="L830" s="43" t="s">
        <v>836</v>
      </c>
      <c r="M830" s="44">
        <v>996017.66</v>
      </c>
      <c r="N830" s="31">
        <f t="shared" si="25"/>
        <v>836989.63025210088</v>
      </c>
      <c r="O830" s="19"/>
      <c r="P830" s="19"/>
      <c r="Q830" s="19"/>
      <c r="R830" s="19"/>
      <c r="S830" s="19"/>
      <c r="T830" s="19"/>
    </row>
    <row r="831" spans="1:20">
      <c r="A831" s="18">
        <v>829</v>
      </c>
      <c r="B831" s="50">
        <v>1</v>
      </c>
      <c r="C831" s="91" t="s">
        <v>839</v>
      </c>
      <c r="D831" s="18"/>
      <c r="E831" s="19"/>
      <c r="F831" s="40">
        <v>3820.67</v>
      </c>
      <c r="G831" s="40">
        <v>3842.15</v>
      </c>
      <c r="H831" s="40">
        <v>10565.91</v>
      </c>
      <c r="I831" s="42">
        <v>16</v>
      </c>
      <c r="J831" s="42">
        <v>4</v>
      </c>
      <c r="K831" s="41">
        <v>2019</v>
      </c>
      <c r="L831" s="31" t="s">
        <v>1130</v>
      </c>
      <c r="M831" s="31">
        <v>1064981.17</v>
      </c>
      <c r="N831" s="31">
        <f t="shared" si="25"/>
        <v>894942.15966386558</v>
      </c>
      <c r="O831" s="19"/>
      <c r="P831" s="19"/>
      <c r="Q831" s="19"/>
      <c r="R831" s="19"/>
      <c r="S831" s="19"/>
      <c r="T831" s="19"/>
    </row>
    <row r="832" spans="1:20">
      <c r="A832" s="23">
        <v>830</v>
      </c>
      <c r="B832" s="50">
        <v>2</v>
      </c>
      <c r="C832" s="91" t="s">
        <v>840</v>
      </c>
      <c r="D832" s="18"/>
      <c r="E832" s="19"/>
      <c r="F832" s="40">
        <v>4079.17</v>
      </c>
      <c r="G832" s="40">
        <v>3982.62</v>
      </c>
      <c r="H832" s="40">
        <v>10753.07</v>
      </c>
      <c r="I832" s="42">
        <v>16</v>
      </c>
      <c r="J832" s="42">
        <v>4</v>
      </c>
      <c r="K832" s="41">
        <v>2019</v>
      </c>
      <c r="L832" s="31" t="s">
        <v>1130</v>
      </c>
      <c r="M832" s="31">
        <v>1414404.65</v>
      </c>
      <c r="N832" s="31">
        <f t="shared" si="25"/>
        <v>1188575.3361344538</v>
      </c>
      <c r="O832" s="19"/>
      <c r="P832" s="19"/>
      <c r="Q832" s="19"/>
      <c r="R832" s="19"/>
      <c r="S832" s="19"/>
      <c r="T832" s="19"/>
    </row>
    <row r="833" spans="1:20">
      <c r="A833" s="18">
        <v>831</v>
      </c>
      <c r="B833" s="50">
        <v>3</v>
      </c>
      <c r="C833" s="91" t="s">
        <v>841</v>
      </c>
      <c r="D833" s="18"/>
      <c r="E833" s="19"/>
      <c r="F833" s="40">
        <v>4293.46</v>
      </c>
      <c r="G833" s="40">
        <v>3425.67</v>
      </c>
      <c r="H833" s="40">
        <v>9420.59</v>
      </c>
      <c r="I833" s="42">
        <v>16</v>
      </c>
      <c r="J833" s="42">
        <v>4</v>
      </c>
      <c r="K833" s="41">
        <v>2019</v>
      </c>
      <c r="L833" s="31" t="s">
        <v>1130</v>
      </c>
      <c r="M833" s="31">
        <v>1193771.52</v>
      </c>
      <c r="N833" s="31">
        <f t="shared" si="25"/>
        <v>1003169.3445378152</v>
      </c>
      <c r="O833" s="19"/>
      <c r="P833" s="19"/>
      <c r="Q833" s="19"/>
      <c r="R833" s="19"/>
      <c r="S833" s="19"/>
      <c r="T833" s="19"/>
    </row>
    <row r="834" spans="1:20">
      <c r="A834" s="23">
        <v>832</v>
      </c>
      <c r="B834" s="50">
        <v>4</v>
      </c>
      <c r="C834" s="91" t="s">
        <v>842</v>
      </c>
      <c r="D834" s="18"/>
      <c r="E834" s="19"/>
      <c r="F834" s="40">
        <v>6275.12</v>
      </c>
      <c r="G834" s="40">
        <v>7078.95</v>
      </c>
      <c r="H834" s="40">
        <v>19467.11</v>
      </c>
      <c r="I834" s="42">
        <v>16</v>
      </c>
      <c r="J834" s="42">
        <v>4</v>
      </c>
      <c r="K834" s="41">
        <v>2019</v>
      </c>
      <c r="L834" s="31" t="s">
        <v>1130</v>
      </c>
      <c r="M834" s="31">
        <v>2402987.9900000002</v>
      </c>
      <c r="N834" s="31">
        <f t="shared" si="25"/>
        <v>2019317.6386554625</v>
      </c>
      <c r="O834" s="19"/>
      <c r="P834" s="19"/>
      <c r="Q834" s="19"/>
      <c r="R834" s="19"/>
      <c r="S834" s="19"/>
      <c r="T834" s="19"/>
    </row>
    <row r="835" spans="1:20">
      <c r="A835" s="18">
        <v>833</v>
      </c>
      <c r="B835" s="50">
        <v>5</v>
      </c>
      <c r="C835" s="91" t="s">
        <v>843</v>
      </c>
      <c r="D835" s="18"/>
      <c r="E835" s="19"/>
      <c r="F835" s="40">
        <v>2503.7800000000002</v>
      </c>
      <c r="G835" s="40">
        <v>2252.4699999999998</v>
      </c>
      <c r="H835" s="40">
        <v>6081.66</v>
      </c>
      <c r="I835" s="42">
        <v>16</v>
      </c>
      <c r="J835" s="42">
        <v>4</v>
      </c>
      <c r="K835" s="41">
        <v>2019</v>
      </c>
      <c r="L835" s="31" t="s">
        <v>1130</v>
      </c>
      <c r="M835" s="31">
        <v>826495.73</v>
      </c>
      <c r="N835" s="31">
        <f t="shared" si="25"/>
        <v>694534.22689075628</v>
      </c>
      <c r="O835" s="19"/>
      <c r="P835" s="19"/>
      <c r="Q835" s="19"/>
      <c r="R835" s="19"/>
      <c r="S835" s="19"/>
      <c r="T835" s="19"/>
    </row>
    <row r="836" spans="1:20">
      <c r="A836" s="23">
        <v>834</v>
      </c>
      <c r="B836" s="50">
        <v>6</v>
      </c>
      <c r="C836" s="91" t="s">
        <v>844</v>
      </c>
      <c r="D836" s="18"/>
      <c r="E836" s="19"/>
      <c r="F836" s="40">
        <v>4394.8999999999996</v>
      </c>
      <c r="G836" s="40">
        <v>3359</v>
      </c>
      <c r="H836" s="40">
        <v>8901.35</v>
      </c>
      <c r="I836" s="42">
        <v>16</v>
      </c>
      <c r="J836" s="42">
        <v>4</v>
      </c>
      <c r="K836" s="41">
        <v>2019</v>
      </c>
      <c r="L836" s="31" t="s">
        <v>1130</v>
      </c>
      <c r="M836" s="31">
        <v>1192656.82</v>
      </c>
      <c r="N836" s="31">
        <f t="shared" si="25"/>
        <v>1002232.6218487396</v>
      </c>
      <c r="O836" s="19"/>
      <c r="P836" s="19"/>
      <c r="Q836" s="19"/>
      <c r="R836" s="19"/>
      <c r="S836" s="19"/>
      <c r="T836" s="19"/>
    </row>
    <row r="837" spans="1:20">
      <c r="A837" s="18">
        <v>835</v>
      </c>
      <c r="B837" s="50">
        <v>7</v>
      </c>
      <c r="C837" s="91" t="s">
        <v>845</v>
      </c>
      <c r="D837" s="18"/>
      <c r="E837" s="19"/>
      <c r="F837" s="40">
        <v>4127.71</v>
      </c>
      <c r="G837" s="40">
        <v>3567.14</v>
      </c>
      <c r="H837" s="40">
        <v>9809.64</v>
      </c>
      <c r="I837" s="42">
        <v>18</v>
      </c>
      <c r="J837" s="42">
        <v>4</v>
      </c>
      <c r="K837" s="41">
        <v>2019</v>
      </c>
      <c r="L837" s="31" t="s">
        <v>1130</v>
      </c>
      <c r="M837" s="31">
        <v>1414482.26</v>
      </c>
      <c r="N837" s="31">
        <f t="shared" si="25"/>
        <v>1188640.5546218487</v>
      </c>
      <c r="O837" s="19"/>
      <c r="P837" s="19"/>
      <c r="Q837" s="19"/>
      <c r="R837" s="19"/>
      <c r="S837" s="19"/>
      <c r="T837" s="19"/>
    </row>
    <row r="838" spans="1:20">
      <c r="A838" s="23">
        <v>836</v>
      </c>
      <c r="B838" s="50">
        <v>8</v>
      </c>
      <c r="C838" s="91" t="s">
        <v>846</v>
      </c>
      <c r="D838" s="18"/>
      <c r="E838" s="19"/>
      <c r="F838" s="40">
        <v>4008.34</v>
      </c>
      <c r="G838" s="40">
        <v>3415.14</v>
      </c>
      <c r="H838" s="40">
        <v>9220.8799999999992</v>
      </c>
      <c r="I838" s="42">
        <v>18</v>
      </c>
      <c r="J838" s="42">
        <v>4</v>
      </c>
      <c r="K838" s="41">
        <v>2019</v>
      </c>
      <c r="L838" s="31" t="s">
        <v>1130</v>
      </c>
      <c r="M838" s="31">
        <v>1260777.24</v>
      </c>
      <c r="N838" s="31">
        <f>M838/1.19-0.02</f>
        <v>1059476.6522689075</v>
      </c>
      <c r="O838" s="19"/>
      <c r="P838" s="19"/>
      <c r="Q838" s="19"/>
      <c r="R838" s="19"/>
      <c r="S838" s="19"/>
      <c r="T838" s="19"/>
    </row>
    <row r="839" spans="1:20" ht="31.2">
      <c r="A839" s="18">
        <v>837</v>
      </c>
      <c r="B839" s="50">
        <v>9</v>
      </c>
      <c r="C839" s="91" t="s">
        <v>847</v>
      </c>
      <c r="D839" s="18"/>
      <c r="E839" s="19"/>
      <c r="F839" s="40">
        <v>9521.7800000000007</v>
      </c>
      <c r="G839" s="40">
        <v>9258.85</v>
      </c>
      <c r="H839" s="40">
        <v>25461.84</v>
      </c>
      <c r="I839" s="42">
        <v>18</v>
      </c>
      <c r="J839" s="42">
        <v>4</v>
      </c>
      <c r="K839" s="41">
        <v>2019</v>
      </c>
      <c r="L839" s="31" t="s">
        <v>1130</v>
      </c>
      <c r="M839" s="31">
        <v>3651531.42</v>
      </c>
      <c r="N839" s="31">
        <f t="shared" si="25"/>
        <v>3068513.7983193276</v>
      </c>
      <c r="O839" s="19"/>
      <c r="P839" s="19"/>
      <c r="Q839" s="19"/>
      <c r="R839" s="19"/>
      <c r="S839" s="19"/>
      <c r="T839" s="19"/>
    </row>
    <row r="840" spans="1:20">
      <c r="A840" s="23">
        <v>838</v>
      </c>
      <c r="B840" s="50">
        <v>10</v>
      </c>
      <c r="C840" s="92" t="s">
        <v>848</v>
      </c>
      <c r="D840" s="18"/>
      <c r="E840" s="19"/>
      <c r="F840" s="149">
        <v>6128.21</v>
      </c>
      <c r="G840" s="149">
        <v>5306.53</v>
      </c>
      <c r="H840" s="149">
        <v>14592.96</v>
      </c>
      <c r="I840" s="150">
        <v>26</v>
      </c>
      <c r="J840" s="150">
        <v>6</v>
      </c>
      <c r="K840" s="147">
        <v>2019</v>
      </c>
      <c r="L840" s="148" t="s">
        <v>1130</v>
      </c>
      <c r="M840" s="148">
        <v>2529522.12</v>
      </c>
      <c r="N840" s="148">
        <f t="shared" si="25"/>
        <v>2125648.8403361347</v>
      </c>
      <c r="O840" s="19"/>
      <c r="P840" s="19"/>
      <c r="Q840" s="19"/>
      <c r="R840" s="19"/>
      <c r="S840" s="19"/>
      <c r="T840" s="19"/>
    </row>
    <row r="841" spans="1:20">
      <c r="A841" s="18">
        <v>839</v>
      </c>
      <c r="B841" s="50">
        <v>11</v>
      </c>
      <c r="C841" s="92" t="s">
        <v>850</v>
      </c>
      <c r="D841" s="18"/>
      <c r="E841" s="19"/>
      <c r="F841" s="149"/>
      <c r="G841" s="149"/>
      <c r="H841" s="149"/>
      <c r="I841" s="150"/>
      <c r="J841" s="150"/>
      <c r="K841" s="147"/>
      <c r="L841" s="148"/>
      <c r="M841" s="148"/>
      <c r="N841" s="148"/>
      <c r="O841" s="19"/>
      <c r="P841" s="19"/>
      <c r="Q841" s="19"/>
      <c r="R841" s="19"/>
      <c r="S841" s="19"/>
      <c r="T841" s="19"/>
    </row>
    <row r="842" spans="1:20">
      <c r="A842" s="23">
        <v>840</v>
      </c>
      <c r="B842" s="50">
        <v>12</v>
      </c>
      <c r="C842" s="92" t="s">
        <v>851</v>
      </c>
      <c r="D842" s="18"/>
      <c r="E842" s="19"/>
      <c r="F842" s="149">
        <v>9067.85</v>
      </c>
      <c r="G842" s="149">
        <v>7574.17</v>
      </c>
      <c r="H842" s="149">
        <v>20828.97</v>
      </c>
      <c r="I842" s="150">
        <v>16</v>
      </c>
      <c r="J842" s="150">
        <v>5</v>
      </c>
      <c r="K842" s="147">
        <v>2019</v>
      </c>
      <c r="L842" s="148" t="s">
        <v>1130</v>
      </c>
      <c r="M842" s="148">
        <v>2989693.8</v>
      </c>
      <c r="N842" s="148">
        <f t="shared" si="25"/>
        <v>2512347.7310924367</v>
      </c>
      <c r="O842" s="19"/>
      <c r="P842" s="19"/>
      <c r="Q842" s="19"/>
      <c r="R842" s="19"/>
      <c r="S842" s="19"/>
      <c r="T842" s="19"/>
    </row>
    <row r="843" spans="1:20">
      <c r="A843" s="18">
        <v>841</v>
      </c>
      <c r="B843" s="50">
        <v>13</v>
      </c>
      <c r="C843" s="92" t="s">
        <v>853</v>
      </c>
      <c r="D843" s="18"/>
      <c r="E843" s="19"/>
      <c r="F843" s="149"/>
      <c r="G843" s="149"/>
      <c r="H843" s="149"/>
      <c r="I843" s="150"/>
      <c r="J843" s="150"/>
      <c r="K843" s="147"/>
      <c r="L843" s="148"/>
      <c r="M843" s="148"/>
      <c r="N843" s="148"/>
      <c r="O843" s="19"/>
      <c r="P843" s="19"/>
      <c r="Q843" s="19"/>
      <c r="R843" s="19"/>
      <c r="S843" s="19"/>
      <c r="T843" s="19"/>
    </row>
    <row r="844" spans="1:20">
      <c r="A844" s="23">
        <v>842</v>
      </c>
      <c r="B844" s="50">
        <v>14</v>
      </c>
      <c r="C844" s="92" t="s">
        <v>854</v>
      </c>
      <c r="D844" s="18"/>
      <c r="E844" s="19"/>
      <c r="F844" s="149"/>
      <c r="G844" s="149"/>
      <c r="H844" s="149"/>
      <c r="I844" s="150"/>
      <c r="J844" s="150"/>
      <c r="K844" s="147"/>
      <c r="L844" s="148"/>
      <c r="M844" s="148"/>
      <c r="N844" s="148"/>
      <c r="O844" s="19"/>
      <c r="P844" s="19"/>
      <c r="Q844" s="19"/>
      <c r="R844" s="19"/>
      <c r="S844" s="19"/>
      <c r="T844" s="19"/>
    </row>
    <row r="845" spans="1:20">
      <c r="A845" s="18">
        <v>843</v>
      </c>
      <c r="B845" s="50">
        <v>15</v>
      </c>
      <c r="C845" s="92" t="s">
        <v>849</v>
      </c>
      <c r="D845" s="18"/>
      <c r="E845" s="19"/>
      <c r="F845" s="149">
        <v>5219.6099999999997</v>
      </c>
      <c r="G845" s="149">
        <v>4221.7299999999996</v>
      </c>
      <c r="H845" s="149">
        <v>11609.76</v>
      </c>
      <c r="I845" s="150">
        <v>16</v>
      </c>
      <c r="J845" s="150">
        <v>5</v>
      </c>
      <c r="K845" s="147">
        <v>2019</v>
      </c>
      <c r="L845" s="148" t="s">
        <v>1130</v>
      </c>
      <c r="M845" s="148">
        <v>1705434.9</v>
      </c>
      <c r="N845" s="148">
        <f>M845/1.19</f>
        <v>1433138.5714285714</v>
      </c>
      <c r="O845" s="19"/>
      <c r="P845" s="19"/>
      <c r="Q845" s="19"/>
      <c r="R845" s="19"/>
      <c r="S845" s="19"/>
      <c r="T845" s="19"/>
    </row>
    <row r="846" spans="1:20">
      <c r="A846" s="23">
        <v>844</v>
      </c>
      <c r="B846" s="50">
        <v>16</v>
      </c>
      <c r="C846" s="92" t="s">
        <v>852</v>
      </c>
      <c r="D846" s="18"/>
      <c r="E846" s="19"/>
      <c r="F846" s="149"/>
      <c r="G846" s="149"/>
      <c r="H846" s="149"/>
      <c r="I846" s="150"/>
      <c r="J846" s="150"/>
      <c r="K846" s="147"/>
      <c r="L846" s="148"/>
      <c r="M846" s="148"/>
      <c r="N846" s="148"/>
      <c r="O846" s="19"/>
      <c r="P846" s="19"/>
      <c r="Q846" s="19"/>
      <c r="R846" s="19"/>
      <c r="S846" s="19"/>
      <c r="T846" s="19"/>
    </row>
    <row r="847" spans="1:20">
      <c r="A847" s="18">
        <v>845</v>
      </c>
      <c r="B847" s="50">
        <v>17</v>
      </c>
      <c r="C847" s="92" t="s">
        <v>855</v>
      </c>
      <c r="D847" s="18"/>
      <c r="E847" s="19"/>
      <c r="F847" s="149">
        <v>8382.33</v>
      </c>
      <c r="G847" s="149">
        <v>6971.27</v>
      </c>
      <c r="H847" s="149">
        <v>19170.990000000002</v>
      </c>
      <c r="I847" s="150">
        <v>5</v>
      </c>
      <c r="J847" s="150">
        <v>7</v>
      </c>
      <c r="K847" s="147">
        <v>2019</v>
      </c>
      <c r="L847" s="148" t="s">
        <v>1130</v>
      </c>
      <c r="M847" s="148">
        <v>3470412.54</v>
      </c>
      <c r="N847" s="148">
        <f t="shared" si="25"/>
        <v>2916313.0588235296</v>
      </c>
      <c r="O847" s="19"/>
      <c r="P847" s="19"/>
      <c r="Q847" s="19"/>
      <c r="R847" s="19"/>
      <c r="S847" s="19"/>
      <c r="T847" s="19"/>
    </row>
    <row r="848" spans="1:20">
      <c r="A848" s="23">
        <v>846</v>
      </c>
      <c r="B848" s="50">
        <v>18</v>
      </c>
      <c r="C848" s="92" t="s">
        <v>856</v>
      </c>
      <c r="D848" s="18"/>
      <c r="E848" s="19"/>
      <c r="F848" s="149"/>
      <c r="G848" s="149"/>
      <c r="H848" s="149"/>
      <c r="I848" s="150"/>
      <c r="J848" s="150"/>
      <c r="K848" s="147"/>
      <c r="L848" s="148"/>
      <c r="M848" s="148"/>
      <c r="N848" s="148"/>
      <c r="O848" s="19"/>
      <c r="P848" s="19"/>
      <c r="Q848" s="19"/>
      <c r="R848" s="19"/>
      <c r="S848" s="19"/>
      <c r="T848" s="19"/>
    </row>
    <row r="849" spans="1:20">
      <c r="A849" s="18">
        <v>847</v>
      </c>
      <c r="B849" s="50">
        <v>19</v>
      </c>
      <c r="C849" s="92" t="s">
        <v>857</v>
      </c>
      <c r="D849" s="18"/>
      <c r="E849" s="19"/>
      <c r="F849" s="149"/>
      <c r="G849" s="149"/>
      <c r="H849" s="149"/>
      <c r="I849" s="150"/>
      <c r="J849" s="150"/>
      <c r="K849" s="147"/>
      <c r="L849" s="148"/>
      <c r="M849" s="148"/>
      <c r="N849" s="148"/>
      <c r="O849" s="19"/>
      <c r="P849" s="19"/>
      <c r="Q849" s="19"/>
      <c r="R849" s="19"/>
      <c r="S849" s="19"/>
      <c r="T849" s="19"/>
    </row>
    <row r="850" spans="1:20">
      <c r="A850" s="23">
        <v>848</v>
      </c>
      <c r="B850" s="50">
        <v>20</v>
      </c>
      <c r="C850" s="92" t="s">
        <v>858</v>
      </c>
      <c r="D850" s="18"/>
      <c r="E850" s="19"/>
      <c r="F850" s="149">
        <v>11806.36</v>
      </c>
      <c r="G850" s="149">
        <v>9989.4699999999993</v>
      </c>
      <c r="H850" s="149">
        <v>27471.040000000001</v>
      </c>
      <c r="I850" s="150">
        <v>4</v>
      </c>
      <c r="J850" s="150">
        <v>6</v>
      </c>
      <c r="K850" s="147">
        <v>2019</v>
      </c>
      <c r="L850" s="148" t="s">
        <v>1130</v>
      </c>
      <c r="M850" s="148">
        <v>5085011.68</v>
      </c>
      <c r="N850" s="148">
        <f t="shared" si="25"/>
        <v>4273119.0588235296</v>
      </c>
      <c r="O850" s="19"/>
      <c r="P850" s="19"/>
      <c r="Q850" s="19"/>
      <c r="R850" s="19"/>
      <c r="S850" s="19"/>
      <c r="T850" s="19"/>
    </row>
    <row r="851" spans="1:20">
      <c r="A851" s="18">
        <v>849</v>
      </c>
      <c r="B851" s="50">
        <v>21</v>
      </c>
      <c r="C851" s="92" t="s">
        <v>859</v>
      </c>
      <c r="D851" s="18"/>
      <c r="E851" s="19"/>
      <c r="F851" s="149"/>
      <c r="G851" s="149"/>
      <c r="H851" s="149"/>
      <c r="I851" s="150"/>
      <c r="J851" s="150"/>
      <c r="K851" s="147"/>
      <c r="L851" s="148"/>
      <c r="M851" s="148"/>
      <c r="N851" s="148"/>
      <c r="O851" s="19"/>
      <c r="P851" s="19"/>
      <c r="Q851" s="19"/>
      <c r="R851" s="19"/>
      <c r="S851" s="19"/>
      <c r="T851" s="19"/>
    </row>
    <row r="852" spans="1:20">
      <c r="A852" s="23">
        <v>850</v>
      </c>
      <c r="B852" s="50">
        <v>22</v>
      </c>
      <c r="C852" s="91" t="s">
        <v>860</v>
      </c>
      <c r="D852" s="18"/>
      <c r="E852" s="19"/>
      <c r="F852" s="40">
        <v>15849.77</v>
      </c>
      <c r="G852" s="40">
        <v>14217</v>
      </c>
      <c r="H852" s="40">
        <v>39096.75</v>
      </c>
      <c r="I852" s="42">
        <v>18</v>
      </c>
      <c r="J852" s="42">
        <v>4</v>
      </c>
      <c r="K852" s="41">
        <v>2019</v>
      </c>
      <c r="L852" s="31" t="s">
        <v>1130</v>
      </c>
      <c r="M852" s="31">
        <v>5334268.49</v>
      </c>
      <c r="N852" s="31">
        <f t="shared" si="25"/>
        <v>4482578.5630252101</v>
      </c>
      <c r="O852" s="19"/>
      <c r="P852" s="19"/>
      <c r="Q852" s="19"/>
      <c r="R852" s="19"/>
      <c r="S852" s="19"/>
      <c r="T852" s="19"/>
    </row>
    <row r="853" spans="1:20">
      <c r="A853" s="18">
        <v>851</v>
      </c>
      <c r="B853" s="50">
        <v>23</v>
      </c>
      <c r="C853" s="91" t="s">
        <v>861</v>
      </c>
      <c r="D853" s="18"/>
      <c r="E853" s="19"/>
      <c r="F853" s="40">
        <v>2675.6</v>
      </c>
      <c r="G853" s="40">
        <v>2591.9899999999998</v>
      </c>
      <c r="H853" s="40">
        <v>7127.97</v>
      </c>
      <c r="I853" s="42">
        <v>18</v>
      </c>
      <c r="J853" s="42">
        <v>4</v>
      </c>
      <c r="K853" s="41">
        <v>2019</v>
      </c>
      <c r="L853" s="31" t="s">
        <v>1130</v>
      </c>
      <c r="M853" s="31">
        <v>917117.97</v>
      </c>
      <c r="N853" s="31">
        <f t="shared" si="25"/>
        <v>770687.36974789912</v>
      </c>
      <c r="O853" s="19"/>
      <c r="P853" s="19"/>
      <c r="Q853" s="19"/>
      <c r="R853" s="19"/>
      <c r="S853" s="19"/>
      <c r="T853" s="19"/>
    </row>
    <row r="854" spans="1:20">
      <c r="A854" s="23">
        <v>852</v>
      </c>
      <c r="B854" s="50">
        <v>24</v>
      </c>
      <c r="C854" s="91" t="s">
        <v>862</v>
      </c>
      <c r="D854" s="18"/>
      <c r="E854" s="19"/>
      <c r="F854" s="40">
        <v>8651.06</v>
      </c>
      <c r="G854" s="40">
        <v>7712.44</v>
      </c>
      <c r="H854" s="40">
        <v>20823.59</v>
      </c>
      <c r="I854" s="42">
        <v>19</v>
      </c>
      <c r="J854" s="42">
        <v>4</v>
      </c>
      <c r="K854" s="41">
        <v>2019</v>
      </c>
      <c r="L854" s="31" t="s">
        <v>1130</v>
      </c>
      <c r="M854" s="31">
        <v>2814094.88</v>
      </c>
      <c r="N854" s="31">
        <f>M854/1.19+0.01</f>
        <v>2364785.6234453782</v>
      </c>
      <c r="O854" s="19"/>
      <c r="P854" s="19"/>
      <c r="Q854" s="19"/>
      <c r="R854" s="19"/>
      <c r="S854" s="19"/>
      <c r="T854" s="19"/>
    </row>
    <row r="855" spans="1:20">
      <c r="A855" s="18">
        <v>853</v>
      </c>
      <c r="B855" s="50">
        <v>25</v>
      </c>
      <c r="C855" s="91" t="s">
        <v>863</v>
      </c>
      <c r="D855" s="18"/>
      <c r="E855" s="19"/>
      <c r="F855" s="40">
        <v>5295.15</v>
      </c>
      <c r="G855" s="40">
        <v>5874.71</v>
      </c>
      <c r="H855" s="40">
        <v>16155.45</v>
      </c>
      <c r="I855" s="42">
        <v>19</v>
      </c>
      <c r="J855" s="42">
        <v>4</v>
      </c>
      <c r="K855" s="41">
        <v>2019</v>
      </c>
      <c r="L855" s="31" t="s">
        <v>1130</v>
      </c>
      <c r="M855" s="31">
        <v>1981559.07</v>
      </c>
      <c r="N855" s="31">
        <f t="shared" si="25"/>
        <v>1665175.6890756304</v>
      </c>
      <c r="O855" s="19"/>
      <c r="P855" s="19"/>
      <c r="Q855" s="19"/>
      <c r="R855" s="19"/>
      <c r="S855" s="19"/>
      <c r="T855" s="19"/>
    </row>
    <row r="856" spans="1:20">
      <c r="A856" s="23">
        <v>854</v>
      </c>
      <c r="B856" s="50">
        <v>26</v>
      </c>
      <c r="C856" s="91" t="s">
        <v>864</v>
      </c>
      <c r="D856" s="18"/>
      <c r="E856" s="19"/>
      <c r="F856" s="40">
        <v>1929.87</v>
      </c>
      <c r="G856" s="40">
        <v>1657.35</v>
      </c>
      <c r="H856" s="40">
        <v>4408.55</v>
      </c>
      <c r="I856" s="42">
        <v>19</v>
      </c>
      <c r="J856" s="42">
        <v>4</v>
      </c>
      <c r="K856" s="41">
        <v>2019</v>
      </c>
      <c r="L856" s="31" t="s">
        <v>1130</v>
      </c>
      <c r="M856" s="31">
        <v>640536.81999999995</v>
      </c>
      <c r="N856" s="31">
        <f t="shared" si="25"/>
        <v>538266.23529411759</v>
      </c>
      <c r="O856" s="19"/>
      <c r="P856" s="19"/>
      <c r="Q856" s="19"/>
      <c r="R856" s="19"/>
      <c r="S856" s="19"/>
      <c r="T856" s="19"/>
    </row>
    <row r="857" spans="1:20">
      <c r="A857" s="18">
        <v>855</v>
      </c>
      <c r="B857" s="50">
        <v>27</v>
      </c>
      <c r="C857" s="91" t="s">
        <v>865</v>
      </c>
      <c r="D857" s="18"/>
      <c r="E857" s="19"/>
      <c r="F857" s="40">
        <v>3070.74</v>
      </c>
      <c r="G857" s="40">
        <v>3029</v>
      </c>
      <c r="H857" s="40">
        <v>8026.85</v>
      </c>
      <c r="I857" s="42">
        <v>19</v>
      </c>
      <c r="J857" s="42">
        <v>4</v>
      </c>
      <c r="K857" s="41">
        <v>2019</v>
      </c>
      <c r="L857" s="31" t="s">
        <v>1130</v>
      </c>
      <c r="M857" s="31">
        <v>1129588.93</v>
      </c>
      <c r="N857" s="31">
        <f t="shared" si="25"/>
        <v>949234.39495798317</v>
      </c>
      <c r="O857" s="19"/>
      <c r="P857" s="19"/>
      <c r="Q857" s="19"/>
      <c r="R857" s="19"/>
      <c r="S857" s="19"/>
      <c r="T857" s="19"/>
    </row>
    <row r="858" spans="1:20">
      <c r="A858" s="23">
        <v>856</v>
      </c>
      <c r="B858" s="50">
        <v>28</v>
      </c>
      <c r="C858" s="91" t="s">
        <v>866</v>
      </c>
      <c r="D858" s="18"/>
      <c r="E858" s="19"/>
      <c r="F858" s="40">
        <v>3303.36</v>
      </c>
      <c r="G858" s="40">
        <v>3058.72</v>
      </c>
      <c r="H858" s="40">
        <v>8411.48</v>
      </c>
      <c r="I858" s="42">
        <v>19</v>
      </c>
      <c r="J858" s="42">
        <v>4</v>
      </c>
      <c r="K858" s="41">
        <v>2019</v>
      </c>
      <c r="L858" s="31" t="s">
        <v>1130</v>
      </c>
      <c r="M858" s="31">
        <v>1352549.39</v>
      </c>
      <c r="N858" s="31">
        <f t="shared" si="25"/>
        <v>1136596.1260504201</v>
      </c>
      <c r="O858" s="19"/>
      <c r="P858" s="19"/>
      <c r="Q858" s="19"/>
      <c r="R858" s="19"/>
      <c r="S858" s="19"/>
      <c r="T858" s="19"/>
    </row>
    <row r="859" spans="1:20">
      <c r="A859" s="18">
        <v>857</v>
      </c>
      <c r="B859" s="50">
        <v>29</v>
      </c>
      <c r="C859" s="91" t="s">
        <v>867</v>
      </c>
      <c r="D859" s="18"/>
      <c r="E859" s="19"/>
      <c r="F859" s="40">
        <v>3053.82</v>
      </c>
      <c r="G859" s="40">
        <v>2863.26</v>
      </c>
      <c r="H859" s="40">
        <v>7873.97</v>
      </c>
      <c r="I859" s="42">
        <v>19</v>
      </c>
      <c r="J859" s="42">
        <v>4</v>
      </c>
      <c r="K859" s="41">
        <v>2019</v>
      </c>
      <c r="L859" s="31" t="s">
        <v>1130</v>
      </c>
      <c r="M859" s="31">
        <v>1181294.55</v>
      </c>
      <c r="N859" s="31">
        <f t="shared" si="25"/>
        <v>992684.49579831946</v>
      </c>
      <c r="O859" s="19"/>
      <c r="P859" s="19"/>
      <c r="Q859" s="19"/>
      <c r="R859" s="19"/>
      <c r="S859" s="19"/>
      <c r="T859" s="19"/>
    </row>
    <row r="860" spans="1:20">
      <c r="A860" s="23">
        <v>858</v>
      </c>
      <c r="B860" s="50">
        <v>30</v>
      </c>
      <c r="C860" s="91" t="s">
        <v>868</v>
      </c>
      <c r="D860" s="18"/>
      <c r="E860" s="19"/>
      <c r="F860" s="40">
        <v>5213.97</v>
      </c>
      <c r="G860" s="40">
        <v>4005.66</v>
      </c>
      <c r="H860" s="40">
        <v>11015.56</v>
      </c>
      <c r="I860" s="42">
        <v>22</v>
      </c>
      <c r="J860" s="42">
        <v>4</v>
      </c>
      <c r="K860" s="41">
        <v>2019</v>
      </c>
      <c r="L860" s="31" t="s">
        <v>1130</v>
      </c>
      <c r="M860" s="31">
        <v>1903645.56</v>
      </c>
      <c r="N860" s="31">
        <f t="shared" si="25"/>
        <v>1599702.1512605043</v>
      </c>
      <c r="O860" s="19"/>
      <c r="P860" s="19"/>
      <c r="Q860" s="19"/>
      <c r="R860" s="19"/>
      <c r="S860" s="19"/>
      <c r="T860" s="19"/>
    </row>
    <row r="861" spans="1:20">
      <c r="A861" s="18">
        <v>859</v>
      </c>
      <c r="B861" s="50">
        <v>31</v>
      </c>
      <c r="C861" s="91" t="s">
        <v>869</v>
      </c>
      <c r="D861" s="18"/>
      <c r="E861" s="19"/>
      <c r="F861" s="40">
        <v>5382.01</v>
      </c>
      <c r="G861" s="40">
        <v>5398.52</v>
      </c>
      <c r="H861" s="40">
        <v>14845.93</v>
      </c>
      <c r="I861" s="42">
        <v>22</v>
      </c>
      <c r="J861" s="42">
        <v>4</v>
      </c>
      <c r="K861" s="41">
        <v>2019</v>
      </c>
      <c r="L861" s="31" t="s">
        <v>1130</v>
      </c>
      <c r="M861" s="31">
        <v>2372535.7999999998</v>
      </c>
      <c r="N861" s="31">
        <f t="shared" si="25"/>
        <v>1993727.5630252101</v>
      </c>
      <c r="O861" s="19"/>
      <c r="P861" s="19"/>
      <c r="Q861" s="19"/>
      <c r="R861" s="19"/>
      <c r="S861" s="19"/>
      <c r="T861" s="19"/>
    </row>
    <row r="862" spans="1:20">
      <c r="A862" s="23">
        <v>860</v>
      </c>
      <c r="B862" s="50">
        <v>32</v>
      </c>
      <c r="C862" s="91" t="s">
        <v>870</v>
      </c>
      <c r="D862" s="18"/>
      <c r="E862" s="19"/>
      <c r="F862" s="40">
        <v>2836.98</v>
      </c>
      <c r="G862" s="40">
        <v>1563.91</v>
      </c>
      <c r="H862" s="40">
        <v>4691.7299999999996</v>
      </c>
      <c r="I862" s="42">
        <v>22</v>
      </c>
      <c r="J862" s="42">
        <v>4</v>
      </c>
      <c r="K862" s="41">
        <v>2019</v>
      </c>
      <c r="L862" s="31" t="s">
        <v>1130</v>
      </c>
      <c r="M862" s="31">
        <v>969768.03</v>
      </c>
      <c r="N862" s="31">
        <f t="shared" si="25"/>
        <v>814931.11764705891</v>
      </c>
      <c r="O862" s="19"/>
      <c r="P862" s="19"/>
      <c r="Q862" s="19"/>
      <c r="R862" s="19"/>
      <c r="S862" s="19"/>
      <c r="T862" s="19"/>
    </row>
    <row r="863" spans="1:20">
      <c r="A863" s="18">
        <v>861</v>
      </c>
      <c r="B863" s="50">
        <v>33</v>
      </c>
      <c r="C863" s="91" t="s">
        <v>871</v>
      </c>
      <c r="D863" s="18"/>
      <c r="E863" s="19"/>
      <c r="F863" s="40">
        <v>3648.29</v>
      </c>
      <c r="G863" s="40">
        <v>3677.41</v>
      </c>
      <c r="H863" s="40">
        <v>9929.01</v>
      </c>
      <c r="I863" s="42">
        <v>22</v>
      </c>
      <c r="J863" s="42">
        <v>4</v>
      </c>
      <c r="K863" s="41">
        <v>2019</v>
      </c>
      <c r="L863" s="31" t="s">
        <v>1130</v>
      </c>
      <c r="M863" s="31">
        <v>1268344.73</v>
      </c>
      <c r="N863" s="31">
        <f t="shared" si="25"/>
        <v>1065835.9075630251</v>
      </c>
      <c r="O863" s="19"/>
      <c r="P863" s="19"/>
      <c r="Q863" s="19"/>
      <c r="R863" s="19"/>
      <c r="S863" s="19"/>
      <c r="T863" s="19"/>
    </row>
    <row r="864" spans="1:20">
      <c r="A864" s="23">
        <v>862</v>
      </c>
      <c r="B864" s="50">
        <v>34</v>
      </c>
      <c r="C864" s="91" t="s">
        <v>872</v>
      </c>
      <c r="D864" s="18"/>
      <c r="E864" s="19"/>
      <c r="F864" s="40">
        <v>4116.08</v>
      </c>
      <c r="G864" s="40">
        <v>3943.46</v>
      </c>
      <c r="H864" s="40">
        <v>10647.34</v>
      </c>
      <c r="I864" s="42">
        <v>22</v>
      </c>
      <c r="J864" s="42">
        <v>4</v>
      </c>
      <c r="K864" s="41">
        <v>2019</v>
      </c>
      <c r="L864" s="31" t="s">
        <v>1130</v>
      </c>
      <c r="M864" s="31">
        <v>1279643.55</v>
      </c>
      <c r="N864" s="31">
        <f t="shared" si="25"/>
        <v>1075330.7142857143</v>
      </c>
      <c r="O864" s="19"/>
      <c r="P864" s="19"/>
      <c r="Q864" s="19"/>
      <c r="R864" s="19"/>
      <c r="S864" s="19"/>
      <c r="T864" s="19"/>
    </row>
    <row r="865" spans="1:20">
      <c r="A865" s="18">
        <v>863</v>
      </c>
      <c r="B865" s="50">
        <v>35</v>
      </c>
      <c r="C865" s="91" t="s">
        <v>873</v>
      </c>
      <c r="D865" s="18"/>
      <c r="E865" s="19"/>
      <c r="F865" s="40">
        <v>4205.5</v>
      </c>
      <c r="G865" s="40">
        <v>3982.64</v>
      </c>
      <c r="H865" s="40">
        <v>10753.12</v>
      </c>
      <c r="I865" s="42">
        <v>16</v>
      </c>
      <c r="J865" s="42">
        <v>5</v>
      </c>
      <c r="K865" s="41">
        <v>2019</v>
      </c>
      <c r="L865" s="31" t="s">
        <v>1130</v>
      </c>
      <c r="M865" s="31">
        <v>1415976.85</v>
      </c>
      <c r="N865" s="31">
        <f>M865/1.19+0.01</f>
        <v>1189896.5226050422</v>
      </c>
      <c r="O865" s="19"/>
      <c r="P865" s="19"/>
      <c r="Q865" s="19"/>
      <c r="R865" s="19"/>
      <c r="S865" s="19"/>
      <c r="T865" s="19"/>
    </row>
    <row r="866" spans="1:20">
      <c r="A866" s="23">
        <v>864</v>
      </c>
      <c r="B866" s="50">
        <v>36</v>
      </c>
      <c r="C866" s="91" t="s">
        <v>874</v>
      </c>
      <c r="D866" s="18"/>
      <c r="E866" s="19"/>
      <c r="F866" s="40">
        <v>3403.31</v>
      </c>
      <c r="G866" s="40">
        <v>3537.51</v>
      </c>
      <c r="H866" s="40">
        <v>9551.2800000000007</v>
      </c>
      <c r="I866" s="42">
        <v>23</v>
      </c>
      <c r="J866" s="42">
        <v>4</v>
      </c>
      <c r="K866" s="41">
        <v>2019</v>
      </c>
      <c r="L866" s="31" t="s">
        <v>1130</v>
      </c>
      <c r="M866" s="31">
        <v>1132063.6200000001</v>
      </c>
      <c r="N866" s="31">
        <f t="shared" si="25"/>
        <v>951313.96638655476</v>
      </c>
      <c r="O866" s="19"/>
      <c r="P866" s="19"/>
      <c r="Q866" s="19"/>
      <c r="R866" s="19"/>
      <c r="S866" s="19"/>
      <c r="T866" s="19"/>
    </row>
    <row r="867" spans="1:20">
      <c r="A867" s="18">
        <v>865</v>
      </c>
      <c r="B867" s="50">
        <v>37</v>
      </c>
      <c r="C867" s="91" t="s">
        <v>875</v>
      </c>
      <c r="D867" s="18"/>
      <c r="E867" s="19"/>
      <c r="F867" s="149">
        <v>2912.36</v>
      </c>
      <c r="G867" s="149">
        <v>2137.5300000000002</v>
      </c>
      <c r="H867" s="149">
        <v>5878.21</v>
      </c>
      <c r="I867" s="150">
        <v>23</v>
      </c>
      <c r="J867" s="150">
        <v>4</v>
      </c>
      <c r="K867" s="147">
        <v>2019</v>
      </c>
      <c r="L867" s="148" t="s">
        <v>1130</v>
      </c>
      <c r="M867" s="148">
        <v>1002238.12</v>
      </c>
      <c r="N867" s="148">
        <f t="shared" si="25"/>
        <v>842216.90756302525</v>
      </c>
      <c r="O867" s="19"/>
      <c r="P867" s="19"/>
      <c r="Q867" s="19"/>
      <c r="R867" s="19"/>
      <c r="S867" s="19"/>
      <c r="T867" s="19"/>
    </row>
    <row r="868" spans="1:20">
      <c r="A868" s="23">
        <v>866</v>
      </c>
      <c r="B868" s="50">
        <v>38</v>
      </c>
      <c r="C868" s="91" t="s">
        <v>876</v>
      </c>
      <c r="D868" s="18"/>
      <c r="E868" s="19"/>
      <c r="F868" s="149"/>
      <c r="G868" s="149"/>
      <c r="H868" s="149"/>
      <c r="I868" s="150"/>
      <c r="J868" s="150"/>
      <c r="K868" s="147"/>
      <c r="L868" s="148"/>
      <c r="M868" s="148"/>
      <c r="N868" s="148"/>
      <c r="O868" s="19"/>
      <c r="P868" s="19"/>
      <c r="Q868" s="19"/>
      <c r="R868" s="19"/>
      <c r="S868" s="19"/>
      <c r="T868" s="19"/>
    </row>
    <row r="869" spans="1:20">
      <c r="A869" s="18">
        <v>867</v>
      </c>
      <c r="B869" s="50">
        <v>39</v>
      </c>
      <c r="C869" s="91" t="s">
        <v>877</v>
      </c>
      <c r="D869" s="18"/>
      <c r="E869" s="19"/>
      <c r="F869" s="40">
        <v>2962.72</v>
      </c>
      <c r="G869" s="40">
        <v>3009.8</v>
      </c>
      <c r="H869" s="40">
        <v>8222.0499999999993</v>
      </c>
      <c r="I869" s="42">
        <v>12</v>
      </c>
      <c r="J869" s="42">
        <v>6</v>
      </c>
      <c r="K869" s="41">
        <v>2019</v>
      </c>
      <c r="L869" s="31" t="s">
        <v>1130</v>
      </c>
      <c r="M869" s="31">
        <v>1038163.76</v>
      </c>
      <c r="N869" s="31">
        <f t="shared" ref="N869:N932" si="26">M869/1.19</f>
        <v>872406.52100840339</v>
      </c>
      <c r="O869" s="19"/>
      <c r="P869" s="19"/>
      <c r="Q869" s="19"/>
      <c r="R869" s="19"/>
      <c r="S869" s="19"/>
      <c r="T869" s="19"/>
    </row>
    <row r="870" spans="1:20">
      <c r="A870" s="23">
        <v>868</v>
      </c>
      <c r="B870" s="50">
        <v>40</v>
      </c>
      <c r="C870" s="91" t="s">
        <v>878</v>
      </c>
      <c r="D870" s="18"/>
      <c r="E870" s="19"/>
      <c r="F870" s="40">
        <v>2565.09</v>
      </c>
      <c r="G870" s="40">
        <v>2835.2</v>
      </c>
      <c r="H870" s="40">
        <v>7938.56</v>
      </c>
      <c r="I870" s="42">
        <v>22</v>
      </c>
      <c r="J870" s="42">
        <v>4</v>
      </c>
      <c r="K870" s="41">
        <v>2019</v>
      </c>
      <c r="L870" s="31" t="s">
        <v>1130</v>
      </c>
      <c r="M870" s="31">
        <v>724031.07</v>
      </c>
      <c r="N870" s="31">
        <f t="shared" si="26"/>
        <v>608429.4705882353</v>
      </c>
      <c r="O870" s="19"/>
      <c r="P870" s="19"/>
      <c r="Q870" s="19"/>
      <c r="R870" s="19"/>
      <c r="S870" s="19"/>
      <c r="T870" s="19"/>
    </row>
    <row r="871" spans="1:20">
      <c r="A871" s="18">
        <v>869</v>
      </c>
      <c r="B871" s="50">
        <v>41</v>
      </c>
      <c r="C871" s="91" t="s">
        <v>879</v>
      </c>
      <c r="D871" s="18"/>
      <c r="E871" s="19"/>
      <c r="F871" s="40">
        <v>2607.15</v>
      </c>
      <c r="G871" s="40">
        <v>2470.65</v>
      </c>
      <c r="H871" s="40">
        <v>6794.29</v>
      </c>
      <c r="I871" s="42">
        <v>24</v>
      </c>
      <c r="J871" s="42">
        <v>4</v>
      </c>
      <c r="K871" s="41">
        <v>2019</v>
      </c>
      <c r="L871" s="31" t="s">
        <v>1130</v>
      </c>
      <c r="M871" s="31">
        <v>1236676.8999999999</v>
      </c>
      <c r="N871" s="31">
        <f t="shared" si="26"/>
        <v>1039224.2857142857</v>
      </c>
      <c r="O871" s="19"/>
      <c r="P871" s="19"/>
      <c r="Q871" s="19"/>
      <c r="R871" s="19"/>
      <c r="S871" s="19"/>
      <c r="T871" s="19"/>
    </row>
    <row r="872" spans="1:20">
      <c r="A872" s="23">
        <v>870</v>
      </c>
      <c r="B872" s="50">
        <v>42</v>
      </c>
      <c r="C872" s="91" t="s">
        <v>880</v>
      </c>
      <c r="D872" s="18"/>
      <c r="E872" s="19"/>
      <c r="F872" s="40">
        <v>5314.81</v>
      </c>
      <c r="G872" s="40">
        <v>5170.33</v>
      </c>
      <c r="H872" s="40">
        <v>14124.52</v>
      </c>
      <c r="I872" s="42">
        <v>23</v>
      </c>
      <c r="J872" s="42">
        <v>4</v>
      </c>
      <c r="K872" s="41">
        <v>2019</v>
      </c>
      <c r="L872" s="31" t="s">
        <v>1130</v>
      </c>
      <c r="M872" s="31">
        <v>1740380.18</v>
      </c>
      <c r="N872" s="31">
        <f t="shared" si="26"/>
        <v>1462504.3529411764</v>
      </c>
      <c r="O872" s="19"/>
      <c r="P872" s="19"/>
      <c r="Q872" s="19"/>
      <c r="R872" s="19"/>
      <c r="S872" s="19"/>
      <c r="T872" s="19"/>
    </row>
    <row r="873" spans="1:20">
      <c r="A873" s="18">
        <v>871</v>
      </c>
      <c r="B873" s="50">
        <v>43</v>
      </c>
      <c r="C873" s="91" t="s">
        <v>881</v>
      </c>
      <c r="D873" s="18"/>
      <c r="E873" s="19"/>
      <c r="F873" s="40">
        <v>7034.31</v>
      </c>
      <c r="G873" s="40">
        <v>7908.91</v>
      </c>
      <c r="H873" s="40">
        <v>21749.5</v>
      </c>
      <c r="I873" s="42">
        <v>24</v>
      </c>
      <c r="J873" s="42">
        <v>4</v>
      </c>
      <c r="K873" s="41">
        <v>2019</v>
      </c>
      <c r="L873" s="31" t="s">
        <v>1130</v>
      </c>
      <c r="M873" s="31">
        <v>2793137.33</v>
      </c>
      <c r="N873" s="31">
        <f t="shared" si="26"/>
        <v>2347174.2268907563</v>
      </c>
      <c r="O873" s="19"/>
      <c r="P873" s="19"/>
      <c r="Q873" s="19"/>
      <c r="R873" s="19"/>
      <c r="S873" s="19"/>
      <c r="T873" s="19"/>
    </row>
    <row r="874" spans="1:20">
      <c r="A874" s="23">
        <v>872</v>
      </c>
      <c r="B874" s="50">
        <v>44</v>
      </c>
      <c r="C874" s="91" t="s">
        <v>882</v>
      </c>
      <c r="D874" s="18"/>
      <c r="E874" s="19"/>
      <c r="F874" s="40">
        <v>3685.43</v>
      </c>
      <c r="G874" s="40">
        <v>3657.66</v>
      </c>
      <c r="H874" s="40">
        <v>10058.57</v>
      </c>
      <c r="I874" s="42">
        <v>23</v>
      </c>
      <c r="J874" s="42">
        <v>4</v>
      </c>
      <c r="K874" s="41">
        <v>2019</v>
      </c>
      <c r="L874" s="31" t="s">
        <v>1130</v>
      </c>
      <c r="M874" s="31">
        <v>1078935.55</v>
      </c>
      <c r="N874" s="31">
        <f t="shared" si="26"/>
        <v>906668.52941176482</v>
      </c>
      <c r="O874" s="19"/>
      <c r="P874" s="19"/>
      <c r="Q874" s="19"/>
      <c r="R874" s="19"/>
      <c r="S874" s="19"/>
      <c r="T874" s="19"/>
    </row>
    <row r="875" spans="1:20">
      <c r="A875" s="18">
        <v>873</v>
      </c>
      <c r="B875" s="50">
        <v>45</v>
      </c>
      <c r="C875" s="91" t="s">
        <v>883</v>
      </c>
      <c r="D875" s="18"/>
      <c r="E875" s="19"/>
      <c r="F875" s="40">
        <v>2258.56</v>
      </c>
      <c r="G875" s="40">
        <v>1945.9</v>
      </c>
      <c r="H875" s="40">
        <v>5307.73</v>
      </c>
      <c r="I875" s="42">
        <v>24</v>
      </c>
      <c r="J875" s="42">
        <v>4</v>
      </c>
      <c r="K875" s="41">
        <v>2019</v>
      </c>
      <c r="L875" s="31" t="s">
        <v>1130</v>
      </c>
      <c r="M875" s="31">
        <v>702108.22</v>
      </c>
      <c r="N875" s="31">
        <f t="shared" si="26"/>
        <v>590006.90756302525</v>
      </c>
      <c r="O875" s="19"/>
      <c r="P875" s="19"/>
      <c r="Q875" s="19"/>
      <c r="R875" s="19"/>
      <c r="S875" s="19"/>
      <c r="T875" s="19"/>
    </row>
    <row r="876" spans="1:20">
      <c r="A876" s="23">
        <v>874</v>
      </c>
      <c r="B876" s="50">
        <v>46</v>
      </c>
      <c r="C876" s="91" t="s">
        <v>884</v>
      </c>
      <c r="D876" s="18"/>
      <c r="E876" s="19"/>
      <c r="F876" s="40">
        <v>2875.13</v>
      </c>
      <c r="G876" s="40">
        <v>2519.9299999999998</v>
      </c>
      <c r="H876" s="40">
        <v>6929.81</v>
      </c>
      <c r="I876" s="42">
        <v>24</v>
      </c>
      <c r="J876" s="42">
        <v>4</v>
      </c>
      <c r="K876" s="41">
        <v>2019</v>
      </c>
      <c r="L876" s="31" t="s">
        <v>1130</v>
      </c>
      <c r="M876" s="31">
        <v>907397.48</v>
      </c>
      <c r="N876" s="31">
        <f t="shared" si="26"/>
        <v>762518.89075630251</v>
      </c>
      <c r="O876" s="19"/>
      <c r="P876" s="19"/>
      <c r="Q876" s="19"/>
      <c r="R876" s="19"/>
      <c r="S876" s="19"/>
      <c r="T876" s="19"/>
    </row>
    <row r="877" spans="1:20">
      <c r="A877" s="18">
        <v>875</v>
      </c>
      <c r="B877" s="50">
        <v>47</v>
      </c>
      <c r="C877" s="91" t="s">
        <v>885</v>
      </c>
      <c r="D877" s="18"/>
      <c r="E877" s="19"/>
      <c r="F877" s="40">
        <v>8199.91</v>
      </c>
      <c r="G877" s="40">
        <v>10353.6</v>
      </c>
      <c r="H877" s="40">
        <v>28472.400000000001</v>
      </c>
      <c r="I877" s="42">
        <v>24</v>
      </c>
      <c r="J877" s="42">
        <v>4</v>
      </c>
      <c r="K877" s="41">
        <v>2019</v>
      </c>
      <c r="L877" s="31" t="s">
        <v>1130</v>
      </c>
      <c r="M877" s="31">
        <v>3437466.77</v>
      </c>
      <c r="N877" s="31">
        <f t="shared" si="26"/>
        <v>2888627.5378151261</v>
      </c>
      <c r="O877" s="19"/>
      <c r="P877" s="19"/>
      <c r="Q877" s="19"/>
      <c r="R877" s="19"/>
      <c r="S877" s="19"/>
      <c r="T877" s="19"/>
    </row>
    <row r="878" spans="1:20">
      <c r="A878" s="23">
        <v>876</v>
      </c>
      <c r="B878" s="50">
        <v>48</v>
      </c>
      <c r="C878" s="91" t="s">
        <v>886</v>
      </c>
      <c r="D878" s="18"/>
      <c r="E878" s="19"/>
      <c r="F878" s="40">
        <v>4593.8</v>
      </c>
      <c r="G878" s="40">
        <v>3572.28</v>
      </c>
      <c r="H878" s="40">
        <v>9823.77</v>
      </c>
      <c r="I878" s="42">
        <v>24</v>
      </c>
      <c r="J878" s="42">
        <v>4</v>
      </c>
      <c r="K878" s="41">
        <v>2019</v>
      </c>
      <c r="L878" s="31" t="s">
        <v>1130</v>
      </c>
      <c r="M878" s="31">
        <v>1498249.01</v>
      </c>
      <c r="N878" s="31">
        <f t="shared" si="26"/>
        <v>1259032.781512605</v>
      </c>
      <c r="O878" s="19"/>
      <c r="P878" s="19"/>
      <c r="Q878" s="19"/>
      <c r="R878" s="19"/>
      <c r="S878" s="19"/>
      <c r="T878" s="19"/>
    </row>
    <row r="879" spans="1:20">
      <c r="A879" s="18">
        <v>877</v>
      </c>
      <c r="B879" s="50">
        <v>49</v>
      </c>
      <c r="C879" s="91" t="s">
        <v>887</v>
      </c>
      <c r="D879" s="18"/>
      <c r="E879" s="19"/>
      <c r="F879" s="149">
        <v>8628.52</v>
      </c>
      <c r="G879" s="149">
        <v>8348.09</v>
      </c>
      <c r="H879" s="149">
        <v>22957.25</v>
      </c>
      <c r="I879" s="150">
        <v>25</v>
      </c>
      <c r="J879" s="150">
        <v>4</v>
      </c>
      <c r="K879" s="147">
        <v>2019</v>
      </c>
      <c r="L879" s="148" t="s">
        <v>1130</v>
      </c>
      <c r="M879" s="148">
        <v>3205735.45</v>
      </c>
      <c r="N879" s="148">
        <f t="shared" si="26"/>
        <v>2693895.3361344542</v>
      </c>
      <c r="O879" s="19"/>
      <c r="P879" s="19"/>
      <c r="Q879" s="19"/>
      <c r="R879" s="19"/>
      <c r="S879" s="19"/>
      <c r="T879" s="19"/>
    </row>
    <row r="880" spans="1:20">
      <c r="A880" s="23">
        <v>878</v>
      </c>
      <c r="B880" s="50">
        <v>50</v>
      </c>
      <c r="C880" s="91" t="s">
        <v>888</v>
      </c>
      <c r="D880" s="18"/>
      <c r="E880" s="19"/>
      <c r="F880" s="149"/>
      <c r="G880" s="149"/>
      <c r="H880" s="149"/>
      <c r="I880" s="150"/>
      <c r="J880" s="150"/>
      <c r="K880" s="147"/>
      <c r="L880" s="148"/>
      <c r="M880" s="148"/>
      <c r="N880" s="148"/>
      <c r="O880" s="19"/>
      <c r="P880" s="19"/>
      <c r="Q880" s="19"/>
      <c r="R880" s="19"/>
      <c r="S880" s="19"/>
      <c r="T880" s="19"/>
    </row>
    <row r="881" spans="1:20">
      <c r="A881" s="18">
        <v>879</v>
      </c>
      <c r="B881" s="50">
        <v>51</v>
      </c>
      <c r="C881" s="91" t="s">
        <v>889</v>
      </c>
      <c r="D881" s="18"/>
      <c r="E881" s="19"/>
      <c r="F881" s="149"/>
      <c r="G881" s="149"/>
      <c r="H881" s="149"/>
      <c r="I881" s="150"/>
      <c r="J881" s="150"/>
      <c r="K881" s="147"/>
      <c r="L881" s="148"/>
      <c r="M881" s="148"/>
      <c r="N881" s="148"/>
      <c r="O881" s="19"/>
      <c r="P881" s="19"/>
      <c r="Q881" s="19"/>
      <c r="R881" s="19"/>
      <c r="S881" s="19"/>
      <c r="T881" s="19"/>
    </row>
    <row r="882" spans="1:20">
      <c r="A882" s="23">
        <v>880</v>
      </c>
      <c r="B882" s="50">
        <v>52</v>
      </c>
      <c r="C882" s="91" t="s">
        <v>890</v>
      </c>
      <c r="D882" s="18"/>
      <c r="E882" s="19"/>
      <c r="F882" s="40">
        <v>2797.51</v>
      </c>
      <c r="G882" s="40">
        <v>2727.81</v>
      </c>
      <c r="H882" s="40">
        <v>7518.97</v>
      </c>
      <c r="I882" s="42">
        <v>25</v>
      </c>
      <c r="J882" s="42">
        <v>4</v>
      </c>
      <c r="K882" s="41">
        <v>2019</v>
      </c>
      <c r="L882" s="31" t="s">
        <v>1130</v>
      </c>
      <c r="M882" s="31">
        <v>899956.2</v>
      </c>
      <c r="N882" s="31">
        <f t="shared" si="26"/>
        <v>756265.71428571432</v>
      </c>
      <c r="O882" s="19"/>
      <c r="P882" s="19"/>
      <c r="Q882" s="19"/>
      <c r="R882" s="19"/>
      <c r="S882" s="19"/>
      <c r="T882" s="19"/>
    </row>
    <row r="883" spans="1:20">
      <c r="A883" s="18">
        <v>881</v>
      </c>
      <c r="B883" s="50">
        <v>53</v>
      </c>
      <c r="C883" s="91" t="s">
        <v>891</v>
      </c>
      <c r="D883" s="18"/>
      <c r="E883" s="19"/>
      <c r="F883" s="40">
        <v>3436.45</v>
      </c>
      <c r="G883" s="40">
        <v>4143</v>
      </c>
      <c r="H883" s="40">
        <v>11393.25</v>
      </c>
      <c r="I883" s="42">
        <v>25</v>
      </c>
      <c r="J883" s="42">
        <v>4</v>
      </c>
      <c r="K883" s="41">
        <v>2019</v>
      </c>
      <c r="L883" s="31" t="s">
        <v>1130</v>
      </c>
      <c r="M883" s="31">
        <v>1485692.89</v>
      </c>
      <c r="N883" s="31">
        <f t="shared" si="26"/>
        <v>1248481.4201680671</v>
      </c>
      <c r="O883" s="19"/>
      <c r="P883" s="19"/>
      <c r="Q883" s="19"/>
      <c r="R883" s="19"/>
      <c r="S883" s="19"/>
      <c r="T883" s="19"/>
    </row>
    <row r="884" spans="1:20">
      <c r="A884" s="23">
        <v>882</v>
      </c>
      <c r="B884" s="50">
        <v>54</v>
      </c>
      <c r="C884" s="91" t="s">
        <v>892</v>
      </c>
      <c r="D884" s="18"/>
      <c r="E884" s="19"/>
      <c r="F884" s="40">
        <v>3819.48</v>
      </c>
      <c r="G884" s="40">
        <v>3844.83</v>
      </c>
      <c r="H884" s="40">
        <v>10573.28</v>
      </c>
      <c r="I884" s="42">
        <v>25</v>
      </c>
      <c r="J884" s="42">
        <v>4</v>
      </c>
      <c r="K884" s="41">
        <v>2019</v>
      </c>
      <c r="L884" s="31" t="s">
        <v>1130</v>
      </c>
      <c r="M884" s="31">
        <v>1039793.98</v>
      </c>
      <c r="N884" s="31">
        <f t="shared" si="26"/>
        <v>873776.45378151268</v>
      </c>
      <c r="O884" s="19"/>
      <c r="P884" s="19"/>
      <c r="Q884" s="19"/>
      <c r="R884" s="19"/>
      <c r="S884" s="19"/>
      <c r="T884" s="19"/>
    </row>
    <row r="885" spans="1:20">
      <c r="A885" s="18">
        <v>883</v>
      </c>
      <c r="B885" s="50">
        <v>55</v>
      </c>
      <c r="C885" s="91" t="s">
        <v>893</v>
      </c>
      <c r="D885" s="18"/>
      <c r="E885" s="19"/>
      <c r="F885" s="40">
        <v>6723.94</v>
      </c>
      <c r="G885" s="40">
        <v>7442.24</v>
      </c>
      <c r="H885" s="40">
        <v>20094.05</v>
      </c>
      <c r="I885" s="42">
        <v>25</v>
      </c>
      <c r="J885" s="42">
        <v>4</v>
      </c>
      <c r="K885" s="41">
        <v>2019</v>
      </c>
      <c r="L885" s="31" t="s">
        <v>1130</v>
      </c>
      <c r="M885" s="31">
        <v>2036354.95</v>
      </c>
      <c r="N885" s="31">
        <f t="shared" si="26"/>
        <v>1711222.6470588236</v>
      </c>
      <c r="O885" s="19"/>
      <c r="P885" s="19"/>
      <c r="Q885" s="19"/>
      <c r="R885" s="19"/>
      <c r="S885" s="19"/>
      <c r="T885" s="19"/>
    </row>
    <row r="886" spans="1:20" ht="31.2">
      <c r="A886" s="23">
        <v>884</v>
      </c>
      <c r="B886" s="50">
        <v>56</v>
      </c>
      <c r="C886" s="91" t="s">
        <v>894</v>
      </c>
      <c r="D886" s="18"/>
      <c r="E886" s="19"/>
      <c r="F886" s="149">
        <v>4007.92</v>
      </c>
      <c r="G886" s="149">
        <v>3971.4</v>
      </c>
      <c r="H886" s="149">
        <v>10921.35</v>
      </c>
      <c r="I886" s="150">
        <v>6</v>
      </c>
      <c r="J886" s="150">
        <v>5</v>
      </c>
      <c r="K886" s="147">
        <v>2019</v>
      </c>
      <c r="L886" s="148" t="s">
        <v>1130</v>
      </c>
      <c r="M886" s="148">
        <v>1668593.74</v>
      </c>
      <c r="N886" s="148">
        <f t="shared" si="26"/>
        <v>1402179.6134453781</v>
      </c>
      <c r="O886" s="19"/>
      <c r="P886" s="19"/>
      <c r="Q886" s="19"/>
      <c r="R886" s="19"/>
      <c r="S886" s="19"/>
      <c r="T886" s="19"/>
    </row>
    <row r="887" spans="1:20" ht="31.2">
      <c r="A887" s="18">
        <v>885</v>
      </c>
      <c r="B887" s="50">
        <v>57</v>
      </c>
      <c r="C887" s="91" t="s">
        <v>895</v>
      </c>
      <c r="D887" s="18"/>
      <c r="E887" s="19"/>
      <c r="F887" s="149"/>
      <c r="G887" s="149"/>
      <c r="H887" s="149"/>
      <c r="I887" s="150"/>
      <c r="J887" s="150"/>
      <c r="K887" s="147"/>
      <c r="L887" s="148"/>
      <c r="M887" s="148"/>
      <c r="N887" s="148"/>
      <c r="O887" s="19"/>
      <c r="P887" s="19"/>
      <c r="Q887" s="19"/>
      <c r="R887" s="19"/>
      <c r="S887" s="19"/>
      <c r="T887" s="19"/>
    </row>
    <row r="888" spans="1:20">
      <c r="A888" s="23">
        <v>886</v>
      </c>
      <c r="B888" s="50">
        <v>58</v>
      </c>
      <c r="C888" s="91" t="s">
        <v>896</v>
      </c>
      <c r="D888" s="18"/>
      <c r="E888" s="19"/>
      <c r="F888" s="40">
        <v>2833.44</v>
      </c>
      <c r="G888" s="40">
        <v>2569.96</v>
      </c>
      <c r="H888" s="40">
        <v>7067.39</v>
      </c>
      <c r="I888" s="42">
        <v>6</v>
      </c>
      <c r="J888" s="42">
        <v>5</v>
      </c>
      <c r="K888" s="41">
        <v>2019</v>
      </c>
      <c r="L888" s="31" t="s">
        <v>1130</v>
      </c>
      <c r="M888" s="31">
        <v>1217318.23</v>
      </c>
      <c r="N888" s="31">
        <f t="shared" si="26"/>
        <v>1022956.4957983193</v>
      </c>
      <c r="O888" s="19"/>
      <c r="P888" s="19"/>
      <c r="Q888" s="19"/>
      <c r="R888" s="19"/>
      <c r="S888" s="19"/>
      <c r="T888" s="19"/>
    </row>
    <row r="889" spans="1:20">
      <c r="A889" s="18">
        <v>887</v>
      </c>
      <c r="B889" s="50">
        <v>59</v>
      </c>
      <c r="C889" s="91" t="s">
        <v>897</v>
      </c>
      <c r="D889" s="18"/>
      <c r="E889" s="19"/>
      <c r="F889" s="40">
        <v>2427.2600000000002</v>
      </c>
      <c r="G889" s="40">
        <v>2345.27</v>
      </c>
      <c r="H889" s="40">
        <v>6449.49</v>
      </c>
      <c r="I889" s="42">
        <v>25</v>
      </c>
      <c r="J889" s="42">
        <v>4</v>
      </c>
      <c r="K889" s="41">
        <v>2019</v>
      </c>
      <c r="L889" s="31" t="s">
        <v>1130</v>
      </c>
      <c r="M889" s="31">
        <v>842849.43</v>
      </c>
      <c r="N889" s="31">
        <f>M889/1.19+0.01</f>
        <v>708276.84193277324</v>
      </c>
      <c r="O889" s="19"/>
      <c r="P889" s="19"/>
      <c r="Q889" s="19"/>
      <c r="R889" s="19"/>
      <c r="S889" s="19"/>
      <c r="T889" s="19"/>
    </row>
    <row r="890" spans="1:20">
      <c r="A890" s="23">
        <v>888</v>
      </c>
      <c r="B890" s="50">
        <v>60</v>
      </c>
      <c r="C890" s="91" t="s">
        <v>898</v>
      </c>
      <c r="D890" s="18"/>
      <c r="E890" s="19"/>
      <c r="F890" s="40">
        <v>3938.19</v>
      </c>
      <c r="G890" s="40">
        <v>2806.7</v>
      </c>
      <c r="H890" s="40">
        <v>7437.76</v>
      </c>
      <c r="I890" s="42">
        <v>6</v>
      </c>
      <c r="J890" s="42">
        <v>5</v>
      </c>
      <c r="K890" s="41">
        <v>2019</v>
      </c>
      <c r="L890" s="31" t="s">
        <v>1130</v>
      </c>
      <c r="M890" s="31">
        <v>1372058.24</v>
      </c>
      <c r="N890" s="31">
        <f t="shared" si="26"/>
        <v>1152990.1176470588</v>
      </c>
      <c r="O890" s="19"/>
      <c r="P890" s="19"/>
      <c r="Q890" s="19"/>
      <c r="R890" s="19"/>
      <c r="S890" s="19"/>
      <c r="T890" s="19"/>
    </row>
    <row r="891" spans="1:20">
      <c r="A891" s="18">
        <v>889</v>
      </c>
      <c r="B891" s="50">
        <v>61</v>
      </c>
      <c r="C891" s="91" t="s">
        <v>899</v>
      </c>
      <c r="D891" s="18"/>
      <c r="E891" s="19"/>
      <c r="F891" s="40">
        <v>3964.22</v>
      </c>
      <c r="G891" s="40">
        <v>3369.24</v>
      </c>
      <c r="H891" s="40">
        <v>9265.41</v>
      </c>
      <c r="I891" s="42">
        <v>6</v>
      </c>
      <c r="J891" s="42">
        <v>5</v>
      </c>
      <c r="K891" s="41">
        <v>2019</v>
      </c>
      <c r="L891" s="31" t="s">
        <v>1130</v>
      </c>
      <c r="M891" s="31">
        <v>1523401.33</v>
      </c>
      <c r="N891" s="31">
        <f t="shared" si="26"/>
        <v>1280169.1848739497</v>
      </c>
      <c r="O891" s="19"/>
      <c r="P891" s="19"/>
      <c r="Q891" s="19"/>
      <c r="R891" s="19"/>
      <c r="S891" s="19"/>
      <c r="T891" s="19"/>
    </row>
    <row r="892" spans="1:20">
      <c r="A892" s="23">
        <v>890</v>
      </c>
      <c r="B892" s="50">
        <v>62</v>
      </c>
      <c r="C892" s="91" t="s">
        <v>900</v>
      </c>
      <c r="D892" s="18"/>
      <c r="E892" s="19"/>
      <c r="F892" s="40">
        <v>2367.81</v>
      </c>
      <c r="G892" s="40">
        <v>2626.04</v>
      </c>
      <c r="H892" s="40">
        <v>7168.99</v>
      </c>
      <c r="I892" s="42">
        <v>6</v>
      </c>
      <c r="J892" s="42">
        <v>5</v>
      </c>
      <c r="K892" s="41">
        <v>2019</v>
      </c>
      <c r="L892" s="31" t="s">
        <v>1130</v>
      </c>
      <c r="M892" s="31">
        <v>874616.59</v>
      </c>
      <c r="N892" s="31">
        <f t="shared" si="26"/>
        <v>734971.92436974787</v>
      </c>
      <c r="O892" s="19"/>
      <c r="P892" s="19"/>
      <c r="Q892" s="19"/>
      <c r="R892" s="19"/>
      <c r="S892" s="19"/>
      <c r="T892" s="19"/>
    </row>
    <row r="893" spans="1:20">
      <c r="A893" s="18">
        <v>891</v>
      </c>
      <c r="B893" s="50">
        <v>63</v>
      </c>
      <c r="C893" s="91" t="s">
        <v>901</v>
      </c>
      <c r="D893" s="18"/>
      <c r="E893" s="19"/>
      <c r="F893" s="40">
        <v>2850.26</v>
      </c>
      <c r="G893" s="40">
        <v>2525.04</v>
      </c>
      <c r="H893" s="40">
        <v>6943.86</v>
      </c>
      <c r="I893" s="42">
        <v>6</v>
      </c>
      <c r="J893" s="42">
        <v>5</v>
      </c>
      <c r="K893" s="41">
        <v>2019</v>
      </c>
      <c r="L893" s="31" t="s">
        <v>1130</v>
      </c>
      <c r="M893" s="31">
        <v>882673.12</v>
      </c>
      <c r="N893" s="31">
        <f t="shared" si="26"/>
        <v>741742.1176470588</v>
      </c>
      <c r="O893" s="19"/>
      <c r="P893" s="19"/>
      <c r="Q893" s="19"/>
      <c r="R893" s="19"/>
      <c r="S893" s="19"/>
      <c r="T893" s="19"/>
    </row>
    <row r="894" spans="1:20">
      <c r="A894" s="23">
        <v>892</v>
      </c>
      <c r="B894" s="50">
        <v>64</v>
      </c>
      <c r="C894" s="91" t="s">
        <v>902</v>
      </c>
      <c r="D894" s="18"/>
      <c r="E894" s="19"/>
      <c r="F894" s="40">
        <v>2563.9899999999998</v>
      </c>
      <c r="G894" s="40">
        <v>3059.3</v>
      </c>
      <c r="H894" s="40">
        <v>8413.08</v>
      </c>
      <c r="I894" s="42">
        <v>6</v>
      </c>
      <c r="J894" s="42">
        <v>5</v>
      </c>
      <c r="K894" s="41">
        <v>2019</v>
      </c>
      <c r="L894" s="31" t="s">
        <v>1130</v>
      </c>
      <c r="M894" s="31">
        <v>1106264.1299999999</v>
      </c>
      <c r="N894" s="31">
        <f t="shared" si="26"/>
        <v>929633.72268907563</v>
      </c>
      <c r="O894" s="19"/>
      <c r="P894" s="19"/>
      <c r="Q894" s="19"/>
      <c r="R894" s="19"/>
      <c r="S894" s="19"/>
      <c r="T894" s="19"/>
    </row>
    <row r="895" spans="1:20">
      <c r="A895" s="18">
        <v>893</v>
      </c>
      <c r="B895" s="50">
        <v>65</v>
      </c>
      <c r="C895" s="91" t="s">
        <v>903</v>
      </c>
      <c r="D895" s="18"/>
      <c r="E895" s="19"/>
      <c r="F895" s="40">
        <v>11141.41</v>
      </c>
      <c r="G895" s="40">
        <v>8268.25</v>
      </c>
      <c r="H895" s="40">
        <v>22737.69</v>
      </c>
      <c r="I895" s="42">
        <v>6</v>
      </c>
      <c r="J895" s="42">
        <v>5</v>
      </c>
      <c r="K895" s="41">
        <v>2019</v>
      </c>
      <c r="L895" s="31" t="s">
        <v>1130</v>
      </c>
      <c r="M895" s="31">
        <v>3599839.46</v>
      </c>
      <c r="N895" s="31">
        <f t="shared" si="26"/>
        <v>3025075.1764705884</v>
      </c>
      <c r="O895" s="19"/>
      <c r="P895" s="19"/>
      <c r="Q895" s="19"/>
      <c r="R895" s="19"/>
      <c r="S895" s="19"/>
      <c r="T895" s="19"/>
    </row>
    <row r="896" spans="1:20">
      <c r="A896" s="23">
        <v>894</v>
      </c>
      <c r="B896" s="50">
        <v>66</v>
      </c>
      <c r="C896" s="91" t="s">
        <v>904</v>
      </c>
      <c r="D896" s="18"/>
      <c r="E896" s="19"/>
      <c r="F896" s="40">
        <v>2876.88</v>
      </c>
      <c r="G896" s="40">
        <v>3238.25</v>
      </c>
      <c r="H896" s="40">
        <v>8905.19</v>
      </c>
      <c r="I896" s="42">
        <v>6</v>
      </c>
      <c r="J896" s="42">
        <v>5</v>
      </c>
      <c r="K896" s="41">
        <v>2019</v>
      </c>
      <c r="L896" s="31" t="s">
        <v>1130</v>
      </c>
      <c r="M896" s="31">
        <v>1074714.21</v>
      </c>
      <c r="N896" s="31">
        <f t="shared" si="26"/>
        <v>903121.18487394962</v>
      </c>
      <c r="O896" s="19"/>
      <c r="P896" s="19"/>
      <c r="Q896" s="19"/>
      <c r="R896" s="19"/>
      <c r="S896" s="19"/>
      <c r="T896" s="19"/>
    </row>
    <row r="897" spans="1:20">
      <c r="A897" s="18">
        <v>895</v>
      </c>
      <c r="B897" s="50">
        <v>67</v>
      </c>
      <c r="C897" s="91" t="s">
        <v>905</v>
      </c>
      <c r="D897" s="18"/>
      <c r="E897" s="19"/>
      <c r="F897" s="137">
        <v>8055.72</v>
      </c>
      <c r="G897" s="137">
        <v>7810.52</v>
      </c>
      <c r="H897" s="137">
        <v>21088.400000000001</v>
      </c>
      <c r="I897" s="139">
        <v>6</v>
      </c>
      <c r="J897" s="139">
        <v>5</v>
      </c>
      <c r="K897" s="141">
        <v>2019</v>
      </c>
      <c r="L897" s="129" t="s">
        <v>1130</v>
      </c>
      <c r="M897" s="129">
        <v>2550184.7400000002</v>
      </c>
      <c r="N897" s="129">
        <f t="shared" si="26"/>
        <v>2143012.3865546221</v>
      </c>
      <c r="O897" s="19"/>
      <c r="P897" s="19"/>
      <c r="Q897" s="19"/>
      <c r="R897" s="19"/>
      <c r="S897" s="19"/>
      <c r="T897" s="19"/>
    </row>
    <row r="898" spans="1:20">
      <c r="A898" s="23">
        <v>896</v>
      </c>
      <c r="B898" s="50">
        <v>68</v>
      </c>
      <c r="C898" s="91" t="s">
        <v>906</v>
      </c>
      <c r="D898" s="18"/>
      <c r="E898" s="19"/>
      <c r="F898" s="138"/>
      <c r="G898" s="138"/>
      <c r="H898" s="138"/>
      <c r="I898" s="140"/>
      <c r="J898" s="140"/>
      <c r="K898" s="142"/>
      <c r="L898" s="130"/>
      <c r="M898" s="130"/>
      <c r="N898" s="130"/>
      <c r="O898" s="19"/>
      <c r="P898" s="19"/>
      <c r="Q898" s="19"/>
      <c r="R898" s="19"/>
      <c r="S898" s="19"/>
      <c r="T898" s="19"/>
    </row>
    <row r="899" spans="1:20">
      <c r="A899" s="18">
        <v>897</v>
      </c>
      <c r="B899" s="50">
        <v>69</v>
      </c>
      <c r="C899" s="91" t="s">
        <v>907</v>
      </c>
      <c r="D899" s="18"/>
      <c r="E899" s="19"/>
      <c r="F899" s="40">
        <v>2960.1</v>
      </c>
      <c r="G899" s="40">
        <v>2062.9</v>
      </c>
      <c r="H899" s="40">
        <v>5569.83</v>
      </c>
      <c r="I899" s="42">
        <v>6</v>
      </c>
      <c r="J899" s="42">
        <v>5</v>
      </c>
      <c r="K899" s="41">
        <v>2019</v>
      </c>
      <c r="L899" s="31" t="s">
        <v>1130</v>
      </c>
      <c r="M899" s="31">
        <v>973844.52</v>
      </c>
      <c r="N899" s="31">
        <f t="shared" si="26"/>
        <v>818356.73949579836</v>
      </c>
      <c r="O899" s="19"/>
      <c r="P899" s="19"/>
      <c r="Q899" s="19"/>
      <c r="R899" s="19"/>
      <c r="S899" s="19"/>
      <c r="T899" s="19"/>
    </row>
    <row r="900" spans="1:20">
      <c r="A900" s="23">
        <v>898</v>
      </c>
      <c r="B900" s="50">
        <v>70</v>
      </c>
      <c r="C900" s="91" t="s">
        <v>908</v>
      </c>
      <c r="D900" s="18"/>
      <c r="E900" s="19"/>
      <c r="F900" s="40">
        <v>5689.19</v>
      </c>
      <c r="G900" s="40">
        <v>4669.38</v>
      </c>
      <c r="H900" s="40">
        <v>12654.09</v>
      </c>
      <c r="I900" s="42">
        <v>6</v>
      </c>
      <c r="J900" s="42">
        <v>5</v>
      </c>
      <c r="K900" s="41">
        <v>2019</v>
      </c>
      <c r="L900" s="31" t="s">
        <v>1130</v>
      </c>
      <c r="M900" s="31">
        <v>1809179.8</v>
      </c>
      <c r="N900" s="31">
        <f t="shared" si="26"/>
        <v>1520319.1596638656</v>
      </c>
      <c r="O900" s="19"/>
      <c r="P900" s="19"/>
      <c r="Q900" s="19"/>
      <c r="R900" s="19"/>
      <c r="S900" s="19"/>
      <c r="T900" s="19"/>
    </row>
    <row r="901" spans="1:20">
      <c r="A901" s="18">
        <v>899</v>
      </c>
      <c r="B901" s="50">
        <v>71</v>
      </c>
      <c r="C901" s="91" t="s">
        <v>909</v>
      </c>
      <c r="D901" s="18"/>
      <c r="E901" s="19"/>
      <c r="F901" s="137">
        <v>3521.92</v>
      </c>
      <c r="G901" s="137">
        <v>3313.8</v>
      </c>
      <c r="H901" s="137">
        <v>9278.64</v>
      </c>
      <c r="I901" s="139">
        <v>6</v>
      </c>
      <c r="J901" s="139">
        <v>5</v>
      </c>
      <c r="K901" s="141">
        <v>2019</v>
      </c>
      <c r="L901" s="129" t="s">
        <v>1130</v>
      </c>
      <c r="M901" s="129">
        <v>1450182.9</v>
      </c>
      <c r="N901" s="129">
        <f>M901/1.19+0.01</f>
        <v>1218641.1024369749</v>
      </c>
      <c r="O901" s="19"/>
      <c r="P901" s="19"/>
      <c r="Q901" s="19"/>
      <c r="R901" s="19"/>
      <c r="S901" s="19"/>
      <c r="T901" s="19"/>
    </row>
    <row r="902" spans="1:20">
      <c r="A902" s="23">
        <v>900</v>
      </c>
      <c r="B902" s="50">
        <v>72</v>
      </c>
      <c r="C902" s="91" t="s">
        <v>910</v>
      </c>
      <c r="D902" s="18"/>
      <c r="E902" s="19"/>
      <c r="F902" s="138"/>
      <c r="G902" s="138"/>
      <c r="H902" s="138"/>
      <c r="I902" s="140"/>
      <c r="J902" s="140"/>
      <c r="K902" s="142"/>
      <c r="L902" s="130"/>
      <c r="M902" s="130"/>
      <c r="N902" s="130"/>
      <c r="O902" s="19"/>
      <c r="P902" s="19"/>
      <c r="Q902" s="19"/>
      <c r="R902" s="19"/>
      <c r="S902" s="19"/>
      <c r="T902" s="19"/>
    </row>
    <row r="903" spans="1:20">
      <c r="A903" s="18">
        <v>901</v>
      </c>
      <c r="B903" s="50">
        <v>73</v>
      </c>
      <c r="C903" s="91" t="s">
        <v>911</v>
      </c>
      <c r="D903" s="18"/>
      <c r="E903" s="19"/>
      <c r="F903" s="40">
        <v>3147.72</v>
      </c>
      <c r="G903" s="40">
        <v>2763.94</v>
      </c>
      <c r="H903" s="40">
        <v>7600.84</v>
      </c>
      <c r="I903" s="42">
        <v>7</v>
      </c>
      <c r="J903" s="42">
        <v>5</v>
      </c>
      <c r="K903" s="41">
        <v>2019</v>
      </c>
      <c r="L903" s="31" t="s">
        <v>1130</v>
      </c>
      <c r="M903" s="31">
        <v>715434.59</v>
      </c>
      <c r="N903" s="31">
        <f t="shared" si="26"/>
        <v>601205.53781512601</v>
      </c>
      <c r="O903" s="19"/>
      <c r="P903" s="19"/>
      <c r="Q903" s="19"/>
      <c r="R903" s="19"/>
      <c r="S903" s="19"/>
      <c r="T903" s="19"/>
    </row>
    <row r="904" spans="1:20">
      <c r="A904" s="23">
        <v>902</v>
      </c>
      <c r="B904" s="50">
        <v>74</v>
      </c>
      <c r="C904" s="91" t="s">
        <v>912</v>
      </c>
      <c r="D904" s="18"/>
      <c r="E904" s="19"/>
      <c r="F904" s="137">
        <v>7651.14</v>
      </c>
      <c r="G904" s="137">
        <v>6666.69</v>
      </c>
      <c r="H904" s="137">
        <v>18333.400000000001</v>
      </c>
      <c r="I904" s="139">
        <v>7</v>
      </c>
      <c r="J904" s="139">
        <v>5</v>
      </c>
      <c r="K904" s="141">
        <v>2019</v>
      </c>
      <c r="L904" s="129" t="s">
        <v>1130</v>
      </c>
      <c r="M904" s="129">
        <v>2915362.93</v>
      </c>
      <c r="N904" s="129">
        <f t="shared" si="26"/>
        <v>2449884.8151260507</v>
      </c>
      <c r="O904" s="19"/>
      <c r="P904" s="19"/>
      <c r="Q904" s="19"/>
      <c r="R904" s="19"/>
      <c r="S904" s="19"/>
      <c r="T904" s="19"/>
    </row>
    <row r="905" spans="1:20">
      <c r="A905" s="18">
        <v>903</v>
      </c>
      <c r="B905" s="50">
        <v>75</v>
      </c>
      <c r="C905" s="91" t="s">
        <v>913</v>
      </c>
      <c r="D905" s="18"/>
      <c r="E905" s="19"/>
      <c r="F905" s="143"/>
      <c r="G905" s="143"/>
      <c r="H905" s="143"/>
      <c r="I905" s="146"/>
      <c r="J905" s="146"/>
      <c r="K905" s="145"/>
      <c r="L905" s="144"/>
      <c r="M905" s="144"/>
      <c r="N905" s="144"/>
      <c r="O905" s="19"/>
      <c r="P905" s="19"/>
      <c r="Q905" s="19"/>
      <c r="R905" s="19"/>
      <c r="S905" s="19"/>
      <c r="T905" s="19"/>
    </row>
    <row r="906" spans="1:20">
      <c r="A906" s="23">
        <v>904</v>
      </c>
      <c r="B906" s="50">
        <v>76</v>
      </c>
      <c r="C906" s="91" t="s">
        <v>914</v>
      </c>
      <c r="D906" s="18"/>
      <c r="E906" s="19"/>
      <c r="F906" s="138"/>
      <c r="G906" s="138"/>
      <c r="H906" s="138"/>
      <c r="I906" s="140"/>
      <c r="J906" s="140"/>
      <c r="K906" s="142"/>
      <c r="L906" s="130"/>
      <c r="M906" s="130"/>
      <c r="N906" s="130"/>
      <c r="O906" s="19"/>
      <c r="P906" s="19"/>
      <c r="Q906" s="19"/>
      <c r="R906" s="19"/>
      <c r="S906" s="19"/>
      <c r="T906" s="19"/>
    </row>
    <row r="907" spans="1:20">
      <c r="A907" s="18">
        <v>905</v>
      </c>
      <c r="B907" s="50">
        <v>77</v>
      </c>
      <c r="C907" s="91" t="s">
        <v>915</v>
      </c>
      <c r="D907" s="18"/>
      <c r="E907" s="19"/>
      <c r="F907" s="40">
        <v>3166.74</v>
      </c>
      <c r="G907" s="40">
        <v>2321.9699999999998</v>
      </c>
      <c r="H907" s="40">
        <v>6501.52</v>
      </c>
      <c r="I907" s="42">
        <v>7</v>
      </c>
      <c r="J907" s="42">
        <v>5</v>
      </c>
      <c r="K907" s="41">
        <v>2019</v>
      </c>
      <c r="L907" s="31" t="s">
        <v>1130</v>
      </c>
      <c r="M907" s="31">
        <v>970353.99</v>
      </c>
      <c r="N907" s="31">
        <f t="shared" si="26"/>
        <v>815423.52100840339</v>
      </c>
      <c r="O907" s="19"/>
      <c r="P907" s="19"/>
      <c r="Q907" s="19"/>
      <c r="R907" s="19"/>
      <c r="S907" s="19"/>
      <c r="T907" s="19"/>
    </row>
    <row r="908" spans="1:20">
      <c r="A908" s="23">
        <v>906</v>
      </c>
      <c r="B908" s="50">
        <v>78</v>
      </c>
      <c r="C908" s="91" t="s">
        <v>916</v>
      </c>
      <c r="D908" s="18"/>
      <c r="E908" s="19"/>
      <c r="F908" s="40">
        <v>4427.16</v>
      </c>
      <c r="G908" s="40">
        <v>4114.12</v>
      </c>
      <c r="H908" s="40">
        <v>11108.12</v>
      </c>
      <c r="I908" s="42">
        <v>7</v>
      </c>
      <c r="J908" s="42">
        <v>5</v>
      </c>
      <c r="K908" s="41">
        <v>2019</v>
      </c>
      <c r="L908" s="31" t="s">
        <v>1130</v>
      </c>
      <c r="M908" s="31">
        <v>1455747.36</v>
      </c>
      <c r="N908" s="31">
        <f t="shared" si="26"/>
        <v>1223317.1092436977</v>
      </c>
      <c r="O908" s="19"/>
      <c r="P908" s="19"/>
      <c r="Q908" s="19"/>
      <c r="R908" s="19"/>
      <c r="S908" s="19"/>
      <c r="T908" s="19"/>
    </row>
    <row r="909" spans="1:20">
      <c r="A909" s="18">
        <v>907</v>
      </c>
      <c r="B909" s="50">
        <v>79</v>
      </c>
      <c r="C909" s="91" t="s">
        <v>917</v>
      </c>
      <c r="D909" s="18"/>
      <c r="E909" s="19"/>
      <c r="F909" s="40">
        <v>9057.5499999999993</v>
      </c>
      <c r="G909" s="40">
        <v>8032.54</v>
      </c>
      <c r="H909" s="40">
        <v>21687.86</v>
      </c>
      <c r="I909" s="42">
        <v>21</v>
      </c>
      <c r="J909" s="42">
        <v>6</v>
      </c>
      <c r="K909" s="41">
        <v>2019</v>
      </c>
      <c r="L909" s="31" t="s">
        <v>1130</v>
      </c>
      <c r="M909" s="31">
        <v>2661995.29</v>
      </c>
      <c r="N909" s="31">
        <f t="shared" si="26"/>
        <v>2236970.8319327733</v>
      </c>
      <c r="O909" s="19"/>
      <c r="P909" s="19"/>
      <c r="Q909" s="19"/>
      <c r="R909" s="19"/>
      <c r="S909" s="19"/>
      <c r="T909" s="19"/>
    </row>
    <row r="910" spans="1:20">
      <c r="A910" s="23">
        <v>908</v>
      </c>
      <c r="B910" s="50">
        <v>80</v>
      </c>
      <c r="C910" s="91" t="s">
        <v>918</v>
      </c>
      <c r="D910" s="18"/>
      <c r="E910" s="19"/>
      <c r="F910" s="40">
        <v>2988.12</v>
      </c>
      <c r="G910" s="40">
        <v>2084.21</v>
      </c>
      <c r="H910" s="40">
        <v>5835.79</v>
      </c>
      <c r="I910" s="42">
        <v>7</v>
      </c>
      <c r="J910" s="42">
        <v>5</v>
      </c>
      <c r="K910" s="41">
        <v>2019</v>
      </c>
      <c r="L910" s="31" t="s">
        <v>1130</v>
      </c>
      <c r="M910" s="31">
        <v>749505.52</v>
      </c>
      <c r="N910" s="31">
        <f t="shared" si="26"/>
        <v>629836.57142857148</v>
      </c>
      <c r="O910" s="19"/>
      <c r="P910" s="19"/>
      <c r="Q910" s="19"/>
      <c r="R910" s="19"/>
      <c r="S910" s="19"/>
      <c r="T910" s="19"/>
    </row>
    <row r="911" spans="1:20">
      <c r="A911" s="18">
        <v>909</v>
      </c>
      <c r="B911" s="50">
        <v>81</v>
      </c>
      <c r="C911" s="91" t="s">
        <v>919</v>
      </c>
      <c r="D911" s="18"/>
      <c r="E911" s="19"/>
      <c r="F911" s="40">
        <v>5906.2079999999996</v>
      </c>
      <c r="G911" s="40">
        <v>4690.92</v>
      </c>
      <c r="H911" s="40">
        <v>12665.48</v>
      </c>
      <c r="I911" s="42">
        <v>8</v>
      </c>
      <c r="J911" s="42">
        <v>5</v>
      </c>
      <c r="K911" s="41">
        <v>2019</v>
      </c>
      <c r="L911" s="31" t="s">
        <v>1130</v>
      </c>
      <c r="M911" s="31">
        <v>1831423.17</v>
      </c>
      <c r="N911" s="31">
        <f t="shared" si="26"/>
        <v>1539011.0672268907</v>
      </c>
      <c r="O911" s="19"/>
      <c r="P911" s="19"/>
      <c r="Q911" s="19"/>
      <c r="R911" s="19"/>
      <c r="S911" s="19"/>
      <c r="T911" s="19"/>
    </row>
    <row r="912" spans="1:20">
      <c r="A912" s="23">
        <v>910</v>
      </c>
      <c r="B912" s="50">
        <v>82</v>
      </c>
      <c r="C912" s="91" t="s">
        <v>920</v>
      </c>
      <c r="D912" s="18"/>
      <c r="E912" s="19"/>
      <c r="F912" s="40">
        <v>5747.63</v>
      </c>
      <c r="G912" s="40">
        <v>4141.4399999999996</v>
      </c>
      <c r="H912" s="40">
        <v>11181.89</v>
      </c>
      <c r="I912" s="42">
        <v>8</v>
      </c>
      <c r="J912" s="42">
        <v>5</v>
      </c>
      <c r="K912" s="41">
        <v>2019</v>
      </c>
      <c r="L912" s="31" t="s">
        <v>1130</v>
      </c>
      <c r="M912" s="31">
        <v>1780969.53</v>
      </c>
      <c r="N912" s="31">
        <f t="shared" si="26"/>
        <v>1496613.0504201681</v>
      </c>
      <c r="O912" s="19"/>
      <c r="P912" s="19"/>
      <c r="Q912" s="19"/>
      <c r="R912" s="19"/>
      <c r="S912" s="19"/>
      <c r="T912" s="19"/>
    </row>
    <row r="913" spans="1:20">
      <c r="A913" s="18">
        <v>911</v>
      </c>
      <c r="B913" s="50">
        <v>83</v>
      </c>
      <c r="C913" s="91" t="s">
        <v>921</v>
      </c>
      <c r="D913" s="18"/>
      <c r="E913" s="19"/>
      <c r="F913" s="40">
        <v>5914.18</v>
      </c>
      <c r="G913" s="40">
        <v>4232.4799999999996</v>
      </c>
      <c r="H913" s="40">
        <v>11639.32</v>
      </c>
      <c r="I913" s="42">
        <v>8</v>
      </c>
      <c r="J913" s="42">
        <v>5</v>
      </c>
      <c r="K913" s="41">
        <v>2019</v>
      </c>
      <c r="L913" s="31" t="s">
        <v>1130</v>
      </c>
      <c r="M913" s="31">
        <v>1696735.65</v>
      </c>
      <c r="N913" s="31">
        <f t="shared" si="26"/>
        <v>1425828.2773109244</v>
      </c>
      <c r="O913" s="19"/>
      <c r="P913" s="19"/>
      <c r="Q913" s="19"/>
      <c r="R913" s="19"/>
      <c r="S913" s="19"/>
      <c r="T913" s="19"/>
    </row>
    <row r="914" spans="1:20">
      <c r="A914" s="23">
        <v>912</v>
      </c>
      <c r="B914" s="50">
        <v>84</v>
      </c>
      <c r="C914" s="91" t="s">
        <v>922</v>
      </c>
      <c r="D914" s="18"/>
      <c r="E914" s="19"/>
      <c r="F914" s="40">
        <v>3056.47</v>
      </c>
      <c r="G914" s="40">
        <v>2961.59</v>
      </c>
      <c r="H914" s="40">
        <v>8144.37</v>
      </c>
      <c r="I914" s="42">
        <v>8</v>
      </c>
      <c r="J914" s="42">
        <v>5</v>
      </c>
      <c r="K914" s="41">
        <v>2019</v>
      </c>
      <c r="L914" s="31" t="s">
        <v>1130</v>
      </c>
      <c r="M914" s="31">
        <v>988519.17</v>
      </c>
      <c r="N914" s="31">
        <f t="shared" si="26"/>
        <v>830688.37815126055</v>
      </c>
      <c r="O914" s="19"/>
      <c r="P914" s="19"/>
      <c r="Q914" s="19"/>
      <c r="R914" s="19"/>
      <c r="S914" s="19"/>
      <c r="T914" s="19"/>
    </row>
    <row r="915" spans="1:20">
      <c r="A915" s="18">
        <v>913</v>
      </c>
      <c r="B915" s="50">
        <v>85</v>
      </c>
      <c r="C915" s="91" t="s">
        <v>923</v>
      </c>
      <c r="D915" s="18"/>
      <c r="E915" s="19"/>
      <c r="F915" s="40">
        <v>3604.31</v>
      </c>
      <c r="G915" s="40">
        <v>3590.35</v>
      </c>
      <c r="H915" s="40">
        <v>9693.9500000000007</v>
      </c>
      <c r="I915" s="42">
        <v>7</v>
      </c>
      <c r="J915" s="42">
        <v>5</v>
      </c>
      <c r="K915" s="41">
        <v>2019</v>
      </c>
      <c r="L915" s="31" t="s">
        <v>1130</v>
      </c>
      <c r="M915" s="31">
        <v>1299729.71</v>
      </c>
      <c r="N915" s="31">
        <f t="shared" si="26"/>
        <v>1092209.8403361344</v>
      </c>
      <c r="O915" s="19"/>
      <c r="P915" s="19"/>
      <c r="Q915" s="19"/>
      <c r="R915" s="19"/>
      <c r="S915" s="19"/>
      <c r="T915" s="19"/>
    </row>
    <row r="916" spans="1:20">
      <c r="A916" s="23">
        <v>914</v>
      </c>
      <c r="B916" s="50">
        <v>86</v>
      </c>
      <c r="C916" s="91" t="s">
        <v>924</v>
      </c>
      <c r="D916" s="18"/>
      <c r="E916" s="19"/>
      <c r="F916" s="40">
        <v>2768.01</v>
      </c>
      <c r="G916" s="40">
        <v>2470.91</v>
      </c>
      <c r="H916" s="40">
        <v>6795</v>
      </c>
      <c r="I916" s="42">
        <v>12</v>
      </c>
      <c r="J916" s="42">
        <v>6</v>
      </c>
      <c r="K916" s="41">
        <v>2019</v>
      </c>
      <c r="L916" s="31" t="s">
        <v>1130</v>
      </c>
      <c r="M916" s="31">
        <v>803273.55</v>
      </c>
      <c r="N916" s="31">
        <f t="shared" si="26"/>
        <v>675019.78991596645</v>
      </c>
      <c r="O916" s="19"/>
      <c r="P916" s="19"/>
      <c r="Q916" s="19"/>
      <c r="R916" s="19"/>
      <c r="S916" s="19"/>
      <c r="T916" s="19"/>
    </row>
    <row r="917" spans="1:20">
      <c r="A917" s="18">
        <v>915</v>
      </c>
      <c r="B917" s="50">
        <v>87</v>
      </c>
      <c r="C917" s="91" t="s">
        <v>925</v>
      </c>
      <c r="D917" s="18"/>
      <c r="E917" s="19"/>
      <c r="F917" s="40">
        <v>1365.83</v>
      </c>
      <c r="G917" s="40">
        <v>717.89</v>
      </c>
      <c r="H917" s="40">
        <v>1974.2</v>
      </c>
      <c r="I917" s="42">
        <v>7</v>
      </c>
      <c r="J917" s="42">
        <v>5</v>
      </c>
      <c r="K917" s="41">
        <v>2019</v>
      </c>
      <c r="L917" s="31" t="s">
        <v>1130</v>
      </c>
      <c r="M917" s="31">
        <v>350121.12</v>
      </c>
      <c r="N917" s="31">
        <f t="shared" si="26"/>
        <v>294219.42857142858</v>
      </c>
      <c r="O917" s="19"/>
      <c r="P917" s="19"/>
      <c r="Q917" s="19"/>
      <c r="R917" s="19"/>
      <c r="S917" s="19"/>
      <c r="T917" s="19"/>
    </row>
    <row r="918" spans="1:20">
      <c r="A918" s="23">
        <v>916</v>
      </c>
      <c r="B918" s="50">
        <v>88</v>
      </c>
      <c r="C918" s="91" t="s">
        <v>926</v>
      </c>
      <c r="D918" s="18"/>
      <c r="E918" s="19"/>
      <c r="F918" s="137">
        <v>6070.25</v>
      </c>
      <c r="G918" s="137">
        <v>5120.55</v>
      </c>
      <c r="H918" s="137">
        <v>14081.51</v>
      </c>
      <c r="I918" s="139">
        <v>8</v>
      </c>
      <c r="J918" s="139">
        <v>5</v>
      </c>
      <c r="K918" s="141">
        <v>2019</v>
      </c>
      <c r="L918" s="129" t="s">
        <v>1130</v>
      </c>
      <c r="M918" s="129">
        <v>1949066.36</v>
      </c>
      <c r="N918" s="129">
        <f t="shared" si="26"/>
        <v>1637870.8907563027</v>
      </c>
      <c r="O918" s="19"/>
      <c r="P918" s="19"/>
      <c r="Q918" s="19"/>
      <c r="R918" s="19"/>
      <c r="S918" s="19"/>
      <c r="T918" s="19"/>
    </row>
    <row r="919" spans="1:20">
      <c r="A919" s="18">
        <v>917</v>
      </c>
      <c r="B919" s="50">
        <v>89</v>
      </c>
      <c r="C919" s="91" t="s">
        <v>927</v>
      </c>
      <c r="D919" s="18"/>
      <c r="E919" s="19"/>
      <c r="F919" s="138"/>
      <c r="G919" s="138"/>
      <c r="H919" s="138"/>
      <c r="I919" s="140"/>
      <c r="J919" s="140"/>
      <c r="K919" s="142"/>
      <c r="L919" s="130"/>
      <c r="M919" s="130"/>
      <c r="N919" s="130"/>
      <c r="O919" s="19"/>
      <c r="P919" s="19"/>
      <c r="Q919" s="19"/>
      <c r="R919" s="19"/>
      <c r="S919" s="19"/>
      <c r="T919" s="19"/>
    </row>
    <row r="920" spans="1:20">
      <c r="A920" s="23">
        <v>918</v>
      </c>
      <c r="B920" s="50">
        <v>90</v>
      </c>
      <c r="C920" s="91" t="s">
        <v>928</v>
      </c>
      <c r="D920" s="18"/>
      <c r="E920" s="19"/>
      <c r="F920" s="40">
        <v>1808.91</v>
      </c>
      <c r="G920" s="40">
        <v>1293.96</v>
      </c>
      <c r="H920" s="40">
        <v>3558.39</v>
      </c>
      <c r="I920" s="42">
        <v>27</v>
      </c>
      <c r="J920" s="42">
        <v>5</v>
      </c>
      <c r="K920" s="41">
        <v>2019</v>
      </c>
      <c r="L920" s="31" t="s">
        <v>1130</v>
      </c>
      <c r="M920" s="31">
        <v>548296.42000000004</v>
      </c>
      <c r="N920" s="31">
        <f t="shared" si="26"/>
        <v>460753.29411764711</v>
      </c>
      <c r="O920" s="19"/>
      <c r="P920" s="19"/>
      <c r="Q920" s="19"/>
      <c r="R920" s="19"/>
      <c r="S920" s="19"/>
      <c r="T920" s="19"/>
    </row>
    <row r="921" spans="1:20">
      <c r="A921" s="18">
        <v>919</v>
      </c>
      <c r="B921" s="50">
        <v>91</v>
      </c>
      <c r="C921" s="91" t="s">
        <v>929</v>
      </c>
      <c r="D921" s="18"/>
      <c r="E921" s="19"/>
      <c r="F921" s="40">
        <v>4575.99</v>
      </c>
      <c r="G921" s="40">
        <v>3196.69</v>
      </c>
      <c r="H921" s="40">
        <v>8950.73</v>
      </c>
      <c r="I921" s="42">
        <v>9</v>
      </c>
      <c r="J921" s="42">
        <v>5</v>
      </c>
      <c r="K921" s="41">
        <v>2019</v>
      </c>
      <c r="L921" s="31" t="s">
        <v>1130</v>
      </c>
      <c r="M921" s="31">
        <v>1554955.13</v>
      </c>
      <c r="N921" s="31">
        <f>M921/1.19+0.01</f>
        <v>1306684.9931932774</v>
      </c>
      <c r="O921" s="19"/>
      <c r="P921" s="19"/>
      <c r="Q921" s="19"/>
      <c r="R921" s="19"/>
      <c r="S921" s="19"/>
      <c r="T921" s="19"/>
    </row>
    <row r="922" spans="1:20">
      <c r="A922" s="23">
        <v>920</v>
      </c>
      <c r="B922" s="50">
        <v>92</v>
      </c>
      <c r="C922" s="91" t="s">
        <v>930</v>
      </c>
      <c r="D922" s="18"/>
      <c r="E922" s="19"/>
      <c r="F922" s="40">
        <v>4015.25</v>
      </c>
      <c r="G922" s="40">
        <v>3419.27</v>
      </c>
      <c r="H922" s="40">
        <v>9402.99</v>
      </c>
      <c r="I922" s="42">
        <v>10</v>
      </c>
      <c r="J922" s="42">
        <v>5</v>
      </c>
      <c r="K922" s="41">
        <v>2019</v>
      </c>
      <c r="L922" s="31" t="s">
        <v>1130</v>
      </c>
      <c r="M922" s="31">
        <v>1305408.3799999999</v>
      </c>
      <c r="N922" s="31">
        <f t="shared" si="26"/>
        <v>1096981.8319327731</v>
      </c>
      <c r="O922" s="19"/>
      <c r="P922" s="19"/>
      <c r="Q922" s="19"/>
      <c r="R922" s="19"/>
      <c r="S922" s="19"/>
      <c r="T922" s="19"/>
    </row>
    <row r="923" spans="1:20">
      <c r="A923" s="18">
        <v>921</v>
      </c>
      <c r="B923" s="50">
        <v>93</v>
      </c>
      <c r="C923" s="91" t="s">
        <v>931</v>
      </c>
      <c r="D923" s="18"/>
      <c r="E923" s="19"/>
      <c r="F923" s="40">
        <v>3434.19</v>
      </c>
      <c r="G923" s="40">
        <v>3857.67</v>
      </c>
      <c r="H923" s="40">
        <v>10415.709999999999</v>
      </c>
      <c r="I923" s="42">
        <v>10</v>
      </c>
      <c r="J923" s="42">
        <v>5</v>
      </c>
      <c r="K923" s="41">
        <v>2019</v>
      </c>
      <c r="L923" s="31" t="s">
        <v>1130</v>
      </c>
      <c r="M923" s="31">
        <v>1183257.02</v>
      </c>
      <c r="N923" s="31">
        <f t="shared" si="26"/>
        <v>994333.63025210088</v>
      </c>
      <c r="O923" s="19"/>
      <c r="P923" s="19"/>
      <c r="Q923" s="19"/>
      <c r="R923" s="19"/>
      <c r="S923" s="19"/>
      <c r="T923" s="19"/>
    </row>
    <row r="924" spans="1:20">
      <c r="A924" s="23">
        <v>922</v>
      </c>
      <c r="B924" s="50">
        <v>94</v>
      </c>
      <c r="C924" s="91" t="s">
        <v>932</v>
      </c>
      <c r="D924" s="18"/>
      <c r="E924" s="19"/>
      <c r="F924" s="40">
        <v>3723.87</v>
      </c>
      <c r="G924" s="40">
        <v>4060.83</v>
      </c>
      <c r="H924" s="40">
        <v>11167.28</v>
      </c>
      <c r="I924" s="42">
        <v>9</v>
      </c>
      <c r="J924" s="42">
        <v>5</v>
      </c>
      <c r="K924" s="41">
        <v>2019</v>
      </c>
      <c r="L924" s="31" t="s">
        <v>1130</v>
      </c>
      <c r="M924" s="31">
        <v>1099456.6599999999</v>
      </c>
      <c r="N924" s="31">
        <f t="shared" si="26"/>
        <v>923913.15966386546</v>
      </c>
      <c r="O924" s="19"/>
      <c r="P924" s="19"/>
      <c r="Q924" s="19"/>
      <c r="R924" s="19"/>
      <c r="S924" s="19"/>
      <c r="T924" s="19"/>
    </row>
    <row r="925" spans="1:20">
      <c r="A925" s="18">
        <v>923</v>
      </c>
      <c r="B925" s="50">
        <v>95</v>
      </c>
      <c r="C925" s="91" t="s">
        <v>933</v>
      </c>
      <c r="D925" s="18"/>
      <c r="E925" s="19"/>
      <c r="F925" s="40">
        <v>3596.55</v>
      </c>
      <c r="G925" s="40">
        <v>3986.58</v>
      </c>
      <c r="H925" s="40">
        <v>11122.56</v>
      </c>
      <c r="I925" s="42">
        <v>10</v>
      </c>
      <c r="J925" s="42">
        <v>5</v>
      </c>
      <c r="K925" s="41">
        <v>2019</v>
      </c>
      <c r="L925" s="31" t="s">
        <v>1130</v>
      </c>
      <c r="M925" s="31">
        <v>1111128.29</v>
      </c>
      <c r="N925" s="31">
        <f t="shared" si="26"/>
        <v>933721.25210084044</v>
      </c>
      <c r="O925" s="19"/>
      <c r="P925" s="19"/>
      <c r="Q925" s="19"/>
      <c r="R925" s="19"/>
      <c r="S925" s="19"/>
      <c r="T925" s="19"/>
    </row>
    <row r="926" spans="1:20">
      <c r="A926" s="23">
        <v>924</v>
      </c>
      <c r="B926" s="50">
        <v>96</v>
      </c>
      <c r="C926" s="91" t="s">
        <v>934</v>
      </c>
      <c r="D926" s="18"/>
      <c r="E926" s="19"/>
      <c r="F926" s="40">
        <v>3172.5</v>
      </c>
      <c r="G926" s="40">
        <v>2761.6</v>
      </c>
      <c r="H926" s="40">
        <v>7594.4</v>
      </c>
      <c r="I926" s="42">
        <v>10</v>
      </c>
      <c r="J926" s="42">
        <v>5</v>
      </c>
      <c r="K926" s="41">
        <v>2019</v>
      </c>
      <c r="L926" s="31" t="s">
        <v>1130</v>
      </c>
      <c r="M926" s="31">
        <v>1287729.53</v>
      </c>
      <c r="N926" s="31">
        <f t="shared" si="26"/>
        <v>1082125.6554621849</v>
      </c>
      <c r="O926" s="19"/>
      <c r="P926" s="19"/>
      <c r="Q926" s="19"/>
      <c r="R926" s="19"/>
      <c r="S926" s="19"/>
      <c r="T926" s="19"/>
    </row>
    <row r="927" spans="1:20">
      <c r="A927" s="18">
        <v>925</v>
      </c>
      <c r="B927" s="50">
        <v>97</v>
      </c>
      <c r="C927" s="91" t="s">
        <v>935</v>
      </c>
      <c r="D927" s="18"/>
      <c r="E927" s="19"/>
      <c r="F927" s="40">
        <v>6303</v>
      </c>
      <c r="G927" s="40">
        <v>5302.4</v>
      </c>
      <c r="H927" s="40">
        <v>14316.48</v>
      </c>
      <c r="I927" s="42">
        <v>9</v>
      </c>
      <c r="J927" s="42">
        <v>5</v>
      </c>
      <c r="K927" s="41">
        <v>2019</v>
      </c>
      <c r="L927" s="31" t="s">
        <v>1130</v>
      </c>
      <c r="M927" s="31">
        <v>2127229.29</v>
      </c>
      <c r="N927" s="31">
        <f t="shared" si="26"/>
        <v>1787587.6386554623</v>
      </c>
      <c r="O927" s="19"/>
      <c r="P927" s="19"/>
      <c r="Q927" s="19"/>
      <c r="R927" s="19"/>
      <c r="S927" s="19"/>
      <c r="T927" s="19"/>
    </row>
    <row r="928" spans="1:20">
      <c r="A928" s="23">
        <v>926</v>
      </c>
      <c r="B928" s="50">
        <v>98</v>
      </c>
      <c r="C928" s="91" t="s">
        <v>936</v>
      </c>
      <c r="D928" s="18"/>
      <c r="E928" s="19"/>
      <c r="F928" s="40">
        <v>3744.34</v>
      </c>
      <c r="G928" s="40">
        <v>3280.72</v>
      </c>
      <c r="H928" s="40">
        <v>8890.6200000000008</v>
      </c>
      <c r="I928" s="42">
        <v>27</v>
      </c>
      <c r="J928" s="42">
        <v>6</v>
      </c>
      <c r="K928" s="41">
        <v>2019</v>
      </c>
      <c r="L928" s="31" t="s">
        <v>1130</v>
      </c>
      <c r="M928" s="31">
        <v>1405855.77</v>
      </c>
      <c r="N928" s="31">
        <f t="shared" si="26"/>
        <v>1181391.4033613447</v>
      </c>
      <c r="O928" s="19"/>
      <c r="P928" s="19"/>
      <c r="Q928" s="19"/>
      <c r="R928" s="19"/>
      <c r="S928" s="19"/>
      <c r="T928" s="19"/>
    </row>
    <row r="929" spans="1:20">
      <c r="A929" s="18">
        <v>927</v>
      </c>
      <c r="B929" s="50">
        <v>99</v>
      </c>
      <c r="C929" s="91" t="s">
        <v>937</v>
      </c>
      <c r="D929" s="18"/>
      <c r="E929" s="19"/>
      <c r="F929" s="40">
        <v>5051.37</v>
      </c>
      <c r="G929" s="40">
        <v>4579.8500000000004</v>
      </c>
      <c r="H929" s="40">
        <v>12594.59</v>
      </c>
      <c r="I929" s="42">
        <v>9</v>
      </c>
      <c r="J929" s="42">
        <v>5</v>
      </c>
      <c r="K929" s="41">
        <v>2019</v>
      </c>
      <c r="L929" s="31" t="s">
        <v>1130</v>
      </c>
      <c r="M929" s="31">
        <v>1828421.35</v>
      </c>
      <c r="N929" s="31">
        <f t="shared" si="26"/>
        <v>1536488.5294117648</v>
      </c>
      <c r="O929" s="19"/>
      <c r="P929" s="19"/>
      <c r="Q929" s="19"/>
      <c r="R929" s="19"/>
      <c r="S929" s="19"/>
      <c r="T929" s="19"/>
    </row>
    <row r="930" spans="1:20">
      <c r="A930" s="23">
        <v>928</v>
      </c>
      <c r="B930" s="50">
        <v>100</v>
      </c>
      <c r="C930" s="91" t="s">
        <v>938</v>
      </c>
      <c r="D930" s="18"/>
      <c r="E930" s="19"/>
      <c r="F930" s="40">
        <v>2361.69</v>
      </c>
      <c r="G930" s="40">
        <v>1875.15</v>
      </c>
      <c r="H930" s="40">
        <v>5062.91</v>
      </c>
      <c r="I930" s="42">
        <v>10</v>
      </c>
      <c r="J930" s="42">
        <v>5</v>
      </c>
      <c r="K930" s="41">
        <v>2019</v>
      </c>
      <c r="L930" s="31" t="s">
        <v>1130</v>
      </c>
      <c r="M930" s="31">
        <v>775604.47</v>
      </c>
      <c r="N930" s="31">
        <f t="shared" si="26"/>
        <v>651768.46218487399</v>
      </c>
      <c r="O930" s="19"/>
      <c r="P930" s="19"/>
      <c r="Q930" s="19"/>
      <c r="R930" s="19"/>
      <c r="S930" s="19"/>
      <c r="T930" s="19"/>
    </row>
    <row r="931" spans="1:20">
      <c r="A931" s="18">
        <v>929</v>
      </c>
      <c r="B931" s="50">
        <v>101</v>
      </c>
      <c r="C931" s="91" t="s">
        <v>939</v>
      </c>
      <c r="D931" s="18"/>
      <c r="E931" s="19"/>
      <c r="F931" s="40">
        <v>8110.55</v>
      </c>
      <c r="G931" s="40">
        <v>8330.66</v>
      </c>
      <c r="H931" s="40">
        <v>22909.32</v>
      </c>
      <c r="I931" s="42">
        <v>13</v>
      </c>
      <c r="J931" s="42">
        <v>5</v>
      </c>
      <c r="K931" s="41">
        <v>2019</v>
      </c>
      <c r="L931" s="31" t="s">
        <v>1130</v>
      </c>
      <c r="M931" s="31">
        <v>3094483.68</v>
      </c>
      <c r="N931" s="31">
        <f t="shared" si="26"/>
        <v>2600406.453781513</v>
      </c>
      <c r="O931" s="19"/>
      <c r="P931" s="19"/>
      <c r="Q931" s="19"/>
      <c r="R931" s="19"/>
      <c r="S931" s="19"/>
      <c r="T931" s="19"/>
    </row>
    <row r="932" spans="1:20">
      <c r="A932" s="23">
        <v>930</v>
      </c>
      <c r="B932" s="50">
        <v>102</v>
      </c>
      <c r="C932" s="91" t="s">
        <v>940</v>
      </c>
      <c r="D932" s="18"/>
      <c r="E932" s="19"/>
      <c r="F932" s="40">
        <v>4573.22</v>
      </c>
      <c r="G932" s="40">
        <v>5647.87</v>
      </c>
      <c r="H932" s="40">
        <v>15531.64</v>
      </c>
      <c r="I932" s="42">
        <v>18</v>
      </c>
      <c r="J932" s="42">
        <v>6</v>
      </c>
      <c r="K932" s="41">
        <v>2019</v>
      </c>
      <c r="L932" s="31" t="s">
        <v>1130</v>
      </c>
      <c r="M932" s="31">
        <v>2077555.9</v>
      </c>
      <c r="N932" s="31">
        <f t="shared" si="26"/>
        <v>1745845.294117647</v>
      </c>
      <c r="O932" s="19"/>
      <c r="P932" s="19"/>
      <c r="Q932" s="19"/>
      <c r="R932" s="19"/>
      <c r="S932" s="19"/>
      <c r="T932" s="19"/>
    </row>
    <row r="933" spans="1:20">
      <c r="A933" s="18">
        <v>931</v>
      </c>
      <c r="B933" s="50">
        <v>103</v>
      </c>
      <c r="C933" s="91" t="s">
        <v>941</v>
      </c>
      <c r="D933" s="18"/>
      <c r="E933" s="19"/>
      <c r="F933" s="40">
        <v>11347.74</v>
      </c>
      <c r="G933" s="40">
        <v>10723.36</v>
      </c>
      <c r="H933" s="40">
        <v>29596.47</v>
      </c>
      <c r="I933" s="42">
        <v>13</v>
      </c>
      <c r="J933" s="42">
        <v>5</v>
      </c>
      <c r="K933" s="41">
        <v>2019</v>
      </c>
      <c r="L933" s="31" t="s">
        <v>1130</v>
      </c>
      <c r="M933" s="31">
        <v>3388865.12</v>
      </c>
      <c r="N933" s="31">
        <f t="shared" ref="N933:N996" si="27">M933/1.19</f>
        <v>2847785.8151260507</v>
      </c>
      <c r="O933" s="19"/>
      <c r="P933" s="19"/>
      <c r="Q933" s="19"/>
      <c r="R933" s="19"/>
      <c r="S933" s="19"/>
      <c r="T933" s="19"/>
    </row>
    <row r="934" spans="1:20">
      <c r="A934" s="23">
        <v>932</v>
      </c>
      <c r="B934" s="50">
        <v>104</v>
      </c>
      <c r="C934" s="91" t="s">
        <v>942</v>
      </c>
      <c r="D934" s="18"/>
      <c r="E934" s="19"/>
      <c r="F934" s="40">
        <v>3810.86</v>
      </c>
      <c r="G934" s="40">
        <v>3012.94</v>
      </c>
      <c r="H934" s="40">
        <v>8285.59</v>
      </c>
      <c r="I934" s="42">
        <v>10</v>
      </c>
      <c r="J934" s="42">
        <v>5</v>
      </c>
      <c r="K934" s="41">
        <v>2019</v>
      </c>
      <c r="L934" s="31" t="s">
        <v>1130</v>
      </c>
      <c r="M934" s="31">
        <v>1322066.79</v>
      </c>
      <c r="N934" s="31">
        <f t="shared" si="27"/>
        <v>1110980.4957983193</v>
      </c>
      <c r="O934" s="19"/>
      <c r="P934" s="19"/>
      <c r="Q934" s="19"/>
      <c r="R934" s="19"/>
      <c r="S934" s="19"/>
      <c r="T934" s="19"/>
    </row>
    <row r="935" spans="1:20">
      <c r="A935" s="18">
        <v>933</v>
      </c>
      <c r="B935" s="50">
        <v>105</v>
      </c>
      <c r="C935" s="91" t="s">
        <v>943</v>
      </c>
      <c r="D935" s="18"/>
      <c r="E935" s="19"/>
      <c r="F935" s="40">
        <v>2799.96</v>
      </c>
      <c r="G935" s="40">
        <v>2387.84</v>
      </c>
      <c r="H935" s="40">
        <v>6566.56</v>
      </c>
      <c r="I935" s="42">
        <v>13</v>
      </c>
      <c r="J935" s="42">
        <v>5</v>
      </c>
      <c r="K935" s="41">
        <v>2019</v>
      </c>
      <c r="L935" s="31" t="s">
        <v>1130</v>
      </c>
      <c r="M935" s="31">
        <v>1027816.08</v>
      </c>
      <c r="N935" s="31">
        <f t="shared" si="27"/>
        <v>863710.99159663869</v>
      </c>
      <c r="O935" s="19"/>
      <c r="P935" s="19"/>
      <c r="Q935" s="19"/>
      <c r="R935" s="19"/>
      <c r="S935" s="19"/>
      <c r="T935" s="19"/>
    </row>
    <row r="936" spans="1:20">
      <c r="A936" s="23">
        <v>934</v>
      </c>
      <c r="B936" s="50">
        <v>106</v>
      </c>
      <c r="C936" s="91" t="s">
        <v>944</v>
      </c>
      <c r="D936" s="18"/>
      <c r="E936" s="19"/>
      <c r="F936" s="40">
        <v>2218.5300000000002</v>
      </c>
      <c r="G936" s="40">
        <v>1900.14</v>
      </c>
      <c r="H936" s="40">
        <v>5130.38</v>
      </c>
      <c r="I936" s="42">
        <v>13</v>
      </c>
      <c r="J936" s="42">
        <v>5</v>
      </c>
      <c r="K936" s="41">
        <v>2019</v>
      </c>
      <c r="L936" s="31" t="s">
        <v>1130</v>
      </c>
      <c r="M936" s="31">
        <v>779982.1</v>
      </c>
      <c r="N936" s="31">
        <f t="shared" si="27"/>
        <v>655447.14285714284</v>
      </c>
      <c r="O936" s="19"/>
      <c r="P936" s="19"/>
      <c r="Q936" s="19"/>
      <c r="R936" s="19"/>
      <c r="S936" s="19"/>
      <c r="T936" s="19"/>
    </row>
    <row r="937" spans="1:20">
      <c r="A937" s="18">
        <v>935</v>
      </c>
      <c r="B937" s="50">
        <v>107</v>
      </c>
      <c r="C937" s="91" t="s">
        <v>945</v>
      </c>
      <c r="D937" s="18"/>
      <c r="E937" s="19"/>
      <c r="F937" s="40">
        <v>2315.21</v>
      </c>
      <c r="G937" s="40">
        <v>1782.76</v>
      </c>
      <c r="H937" s="40">
        <v>4813.45</v>
      </c>
      <c r="I937" s="42">
        <v>13</v>
      </c>
      <c r="J937" s="42">
        <v>5</v>
      </c>
      <c r="K937" s="41">
        <v>2019</v>
      </c>
      <c r="L937" s="31" t="s">
        <v>1130</v>
      </c>
      <c r="M937" s="31">
        <v>797538.19</v>
      </c>
      <c r="N937" s="31">
        <f t="shared" si="27"/>
        <v>670200.15966386558</v>
      </c>
      <c r="O937" s="19"/>
      <c r="P937" s="19"/>
      <c r="Q937" s="19"/>
      <c r="R937" s="19"/>
      <c r="S937" s="19"/>
      <c r="T937" s="19"/>
    </row>
    <row r="938" spans="1:20">
      <c r="A938" s="23">
        <v>936</v>
      </c>
      <c r="B938" s="50">
        <v>108</v>
      </c>
      <c r="C938" s="91" t="s">
        <v>946</v>
      </c>
      <c r="D938" s="18"/>
      <c r="E938" s="19"/>
      <c r="F938" s="40">
        <v>3097.16</v>
      </c>
      <c r="G938" s="40">
        <v>3665.02</v>
      </c>
      <c r="H938" s="40">
        <v>10078.81</v>
      </c>
      <c r="I938" s="42">
        <v>14</v>
      </c>
      <c r="J938" s="42">
        <v>5</v>
      </c>
      <c r="K938" s="41">
        <v>2019</v>
      </c>
      <c r="L938" s="31" t="s">
        <v>1130</v>
      </c>
      <c r="M938" s="31">
        <v>1131348.58</v>
      </c>
      <c r="N938" s="31">
        <f t="shared" si="27"/>
        <v>950713.09243697487</v>
      </c>
      <c r="O938" s="19"/>
      <c r="P938" s="19"/>
      <c r="Q938" s="19"/>
      <c r="R938" s="19"/>
      <c r="S938" s="19"/>
      <c r="T938" s="19"/>
    </row>
    <row r="939" spans="1:20">
      <c r="A939" s="18">
        <v>937</v>
      </c>
      <c r="B939" s="50">
        <v>109</v>
      </c>
      <c r="C939" s="91" t="s">
        <v>947</v>
      </c>
      <c r="D939" s="18"/>
      <c r="E939" s="19"/>
      <c r="F939" s="40">
        <v>2922.29</v>
      </c>
      <c r="G939" s="40">
        <v>2154.34</v>
      </c>
      <c r="H939" s="40">
        <v>5924.43</v>
      </c>
      <c r="I939" s="42">
        <v>14</v>
      </c>
      <c r="J939" s="42">
        <v>5</v>
      </c>
      <c r="K939" s="41">
        <v>2019</v>
      </c>
      <c r="L939" s="31" t="s">
        <v>1130</v>
      </c>
      <c r="M939" s="31">
        <v>997152.01</v>
      </c>
      <c r="N939" s="31">
        <f t="shared" si="27"/>
        <v>837942.86554621859</v>
      </c>
      <c r="O939" s="19"/>
      <c r="P939" s="19"/>
      <c r="Q939" s="19"/>
      <c r="R939" s="19"/>
      <c r="S939" s="19"/>
      <c r="T939" s="19"/>
    </row>
    <row r="940" spans="1:20">
      <c r="A940" s="23">
        <v>938</v>
      </c>
      <c r="B940" s="50">
        <v>110</v>
      </c>
      <c r="C940" s="91" t="s">
        <v>948</v>
      </c>
      <c r="D940" s="18"/>
      <c r="E940" s="19"/>
      <c r="F940" s="40">
        <v>16733.18</v>
      </c>
      <c r="G940" s="40">
        <v>13559.03</v>
      </c>
      <c r="H940" s="40">
        <v>37287.33</v>
      </c>
      <c r="I940" s="42">
        <v>25</v>
      </c>
      <c r="J940" s="42">
        <v>6</v>
      </c>
      <c r="K940" s="41">
        <v>2019</v>
      </c>
      <c r="L940" s="31" t="s">
        <v>1130</v>
      </c>
      <c r="M940" s="31">
        <v>4894093.46</v>
      </c>
      <c r="N940" s="31">
        <f t="shared" si="27"/>
        <v>4112683.5798319331</v>
      </c>
      <c r="O940" s="19"/>
      <c r="P940" s="19"/>
      <c r="Q940" s="19"/>
      <c r="R940" s="19"/>
      <c r="S940" s="19"/>
      <c r="T940" s="19"/>
    </row>
    <row r="941" spans="1:20">
      <c r="A941" s="18">
        <v>939</v>
      </c>
      <c r="B941" s="50">
        <v>111</v>
      </c>
      <c r="C941" s="91" t="s">
        <v>949</v>
      </c>
      <c r="D941" s="18"/>
      <c r="E941" s="19"/>
      <c r="F941" s="40">
        <v>3472.33</v>
      </c>
      <c r="G941" s="40">
        <v>3573.91</v>
      </c>
      <c r="H941" s="40">
        <v>9828.25</v>
      </c>
      <c r="I941" s="42">
        <v>15</v>
      </c>
      <c r="J941" s="42">
        <v>9</v>
      </c>
      <c r="K941" s="41">
        <v>2019</v>
      </c>
      <c r="L941" s="31" t="s">
        <v>1130</v>
      </c>
      <c r="M941" s="31">
        <v>1111982.43</v>
      </c>
      <c r="N941" s="31">
        <f t="shared" si="27"/>
        <v>934439.01680672262</v>
      </c>
      <c r="O941" s="19"/>
      <c r="P941" s="19"/>
      <c r="Q941" s="19"/>
      <c r="R941" s="19"/>
      <c r="S941" s="19"/>
      <c r="T941" s="19"/>
    </row>
    <row r="942" spans="1:20">
      <c r="A942" s="23">
        <v>940</v>
      </c>
      <c r="B942" s="50">
        <v>112</v>
      </c>
      <c r="C942" s="91" t="s">
        <v>950</v>
      </c>
      <c r="D942" s="18"/>
      <c r="E942" s="19"/>
      <c r="F942" s="40">
        <v>3192.38</v>
      </c>
      <c r="G942" s="40">
        <v>2648.37</v>
      </c>
      <c r="H942" s="40">
        <v>7415.44</v>
      </c>
      <c r="I942" s="42">
        <v>14</v>
      </c>
      <c r="J942" s="42">
        <v>5</v>
      </c>
      <c r="K942" s="41">
        <v>2019</v>
      </c>
      <c r="L942" s="31" t="s">
        <v>1130</v>
      </c>
      <c r="M942" s="31">
        <v>1070280.75</v>
      </c>
      <c r="N942" s="31">
        <f t="shared" si="27"/>
        <v>899395.58823529421</v>
      </c>
      <c r="O942" s="19"/>
      <c r="P942" s="19"/>
      <c r="Q942" s="19"/>
      <c r="R942" s="19"/>
      <c r="S942" s="19"/>
      <c r="T942" s="19"/>
    </row>
    <row r="943" spans="1:20">
      <c r="A943" s="18">
        <v>941</v>
      </c>
      <c r="B943" s="50">
        <v>113</v>
      </c>
      <c r="C943" s="91" t="s">
        <v>951</v>
      </c>
      <c r="D943" s="18"/>
      <c r="E943" s="19"/>
      <c r="F943" s="40">
        <v>15228.8</v>
      </c>
      <c r="G943" s="40">
        <v>13497.18</v>
      </c>
      <c r="H943" s="40">
        <v>37117.24</v>
      </c>
      <c r="I943" s="42">
        <v>28</v>
      </c>
      <c r="J943" s="42">
        <v>5</v>
      </c>
      <c r="K943" s="41">
        <v>2019</v>
      </c>
      <c r="L943" s="31" t="s">
        <v>1130</v>
      </c>
      <c r="M943" s="31">
        <v>4570141.51</v>
      </c>
      <c r="N943" s="31">
        <f t="shared" si="27"/>
        <v>3840455.0504201679</v>
      </c>
      <c r="O943" s="19"/>
      <c r="P943" s="19"/>
      <c r="Q943" s="19"/>
      <c r="R943" s="19"/>
      <c r="S943" s="19"/>
      <c r="T943" s="19"/>
    </row>
    <row r="944" spans="1:20">
      <c r="A944" s="23">
        <v>942</v>
      </c>
      <c r="B944" s="50">
        <v>114</v>
      </c>
      <c r="C944" s="91" t="s">
        <v>952</v>
      </c>
      <c r="D944" s="18"/>
      <c r="E944" s="19"/>
      <c r="F944" s="40">
        <v>5152.3500000000004</v>
      </c>
      <c r="G944" s="40">
        <v>5507.5</v>
      </c>
      <c r="H944" s="40">
        <v>14980.4</v>
      </c>
      <c r="I944" s="42">
        <v>15</v>
      </c>
      <c r="J944" s="42">
        <v>5</v>
      </c>
      <c r="K944" s="41">
        <v>2019</v>
      </c>
      <c r="L944" s="31" t="s">
        <v>1130</v>
      </c>
      <c r="M944" s="31">
        <v>1697581.72</v>
      </c>
      <c r="N944" s="31">
        <f t="shared" si="27"/>
        <v>1426539.2605042018</v>
      </c>
      <c r="O944" s="19"/>
      <c r="P944" s="19"/>
      <c r="Q944" s="19"/>
      <c r="R944" s="19"/>
      <c r="S944" s="19"/>
      <c r="T944" s="19"/>
    </row>
    <row r="945" spans="1:20">
      <c r="A945" s="18">
        <v>943</v>
      </c>
      <c r="B945" s="50">
        <v>115</v>
      </c>
      <c r="C945" s="91" t="s">
        <v>953</v>
      </c>
      <c r="D945" s="18"/>
      <c r="E945" s="19"/>
      <c r="F945" s="40">
        <v>6818.9</v>
      </c>
      <c r="G945" s="40">
        <v>5635.3</v>
      </c>
      <c r="H945" s="40">
        <v>15497.08</v>
      </c>
      <c r="I945" s="42">
        <v>15</v>
      </c>
      <c r="J945" s="42">
        <v>5</v>
      </c>
      <c r="K945" s="41">
        <v>2019</v>
      </c>
      <c r="L945" s="31" t="s">
        <v>1130</v>
      </c>
      <c r="M945" s="31">
        <v>2175140.7599999998</v>
      </c>
      <c r="N945" s="31">
        <f t="shared" si="27"/>
        <v>1827849.3781512603</v>
      </c>
      <c r="O945" s="19"/>
      <c r="P945" s="19"/>
      <c r="Q945" s="19"/>
      <c r="R945" s="19"/>
      <c r="S945" s="19"/>
      <c r="T945" s="19"/>
    </row>
    <row r="946" spans="1:20">
      <c r="A946" s="23">
        <v>944</v>
      </c>
      <c r="B946" s="50">
        <v>116</v>
      </c>
      <c r="C946" s="91" t="s">
        <v>954</v>
      </c>
      <c r="D946" s="18"/>
      <c r="E946" s="19"/>
      <c r="F946" s="40">
        <v>3993.37</v>
      </c>
      <c r="G946" s="40">
        <v>3861.48</v>
      </c>
      <c r="H946" s="40">
        <v>10426</v>
      </c>
      <c r="I946" s="42">
        <v>12</v>
      </c>
      <c r="J946" s="42">
        <v>6</v>
      </c>
      <c r="K946" s="41">
        <v>2019</v>
      </c>
      <c r="L946" s="31" t="s">
        <v>1130</v>
      </c>
      <c r="M946" s="31">
        <v>1042304.33</v>
      </c>
      <c r="N946" s="31">
        <f t="shared" si="27"/>
        <v>875885.99159663869</v>
      </c>
      <c r="O946" s="19"/>
      <c r="P946" s="19"/>
      <c r="Q946" s="19"/>
      <c r="R946" s="19"/>
      <c r="S946" s="19"/>
      <c r="T946" s="19"/>
    </row>
    <row r="947" spans="1:20">
      <c r="A947" s="18">
        <v>945</v>
      </c>
      <c r="B947" s="50">
        <v>117</v>
      </c>
      <c r="C947" s="91" t="s">
        <v>955</v>
      </c>
      <c r="D947" s="18"/>
      <c r="E947" s="19"/>
      <c r="F947" s="40">
        <v>6758.6</v>
      </c>
      <c r="G947" s="40">
        <v>5567.7</v>
      </c>
      <c r="H947" s="40">
        <v>15311.18</v>
      </c>
      <c r="I947" s="42">
        <v>15</v>
      </c>
      <c r="J947" s="42">
        <v>5</v>
      </c>
      <c r="K947" s="41">
        <v>2019</v>
      </c>
      <c r="L947" s="31" t="s">
        <v>1130</v>
      </c>
      <c r="M947" s="31">
        <v>1916990.45</v>
      </c>
      <c r="N947" s="31">
        <f>M947/1.19+0.01</f>
        <v>1610916.3545378151</v>
      </c>
      <c r="O947" s="19"/>
      <c r="P947" s="19"/>
      <c r="Q947" s="19"/>
      <c r="R947" s="19"/>
      <c r="S947" s="19"/>
      <c r="T947" s="19"/>
    </row>
    <row r="948" spans="1:20">
      <c r="A948" s="23">
        <v>946</v>
      </c>
      <c r="B948" s="50">
        <v>118</v>
      </c>
      <c r="C948" s="91" t="s">
        <v>956</v>
      </c>
      <c r="D948" s="18"/>
      <c r="E948" s="19"/>
      <c r="F948" s="40">
        <v>3208.75</v>
      </c>
      <c r="G948" s="40">
        <v>2330.7399999999998</v>
      </c>
      <c r="H948" s="40">
        <v>6526.07</v>
      </c>
      <c r="I948" s="42">
        <v>14</v>
      </c>
      <c r="J948" s="42">
        <v>5</v>
      </c>
      <c r="K948" s="41">
        <v>2019</v>
      </c>
      <c r="L948" s="31" t="s">
        <v>1130</v>
      </c>
      <c r="M948" s="31">
        <v>886575.31</v>
      </c>
      <c r="N948" s="31">
        <f t="shared" si="27"/>
        <v>745021.26890756306</v>
      </c>
      <c r="O948" s="19"/>
      <c r="P948" s="19"/>
      <c r="Q948" s="19"/>
      <c r="R948" s="19"/>
      <c r="S948" s="19"/>
      <c r="T948" s="19"/>
    </row>
    <row r="949" spans="1:20">
      <c r="A949" s="18">
        <v>947</v>
      </c>
      <c r="B949" s="50">
        <v>119</v>
      </c>
      <c r="C949" s="92" t="s">
        <v>957</v>
      </c>
      <c r="D949" s="18"/>
      <c r="E949" s="19"/>
      <c r="F949" s="149">
        <v>8937.69</v>
      </c>
      <c r="G949" s="149">
        <v>7544.48</v>
      </c>
      <c r="H949" s="149">
        <v>20747.32</v>
      </c>
      <c r="I949" s="150">
        <v>27</v>
      </c>
      <c r="J949" s="150">
        <v>5</v>
      </c>
      <c r="K949" s="147">
        <v>2019</v>
      </c>
      <c r="L949" s="148" t="s">
        <v>1130</v>
      </c>
      <c r="M949" s="148">
        <v>3829289.41</v>
      </c>
      <c r="N949" s="148">
        <f t="shared" si="27"/>
        <v>3217890.260504202</v>
      </c>
      <c r="O949" s="19"/>
      <c r="P949" s="19"/>
      <c r="Q949" s="19"/>
      <c r="R949" s="19"/>
      <c r="S949" s="19"/>
      <c r="T949" s="19"/>
    </row>
    <row r="950" spans="1:20">
      <c r="A950" s="23">
        <v>948</v>
      </c>
      <c r="B950" s="50">
        <v>120</v>
      </c>
      <c r="C950" s="92" t="s">
        <v>958</v>
      </c>
      <c r="D950" s="18"/>
      <c r="E950" s="19"/>
      <c r="F950" s="149"/>
      <c r="G950" s="149"/>
      <c r="H950" s="149"/>
      <c r="I950" s="150"/>
      <c r="J950" s="150"/>
      <c r="K950" s="147"/>
      <c r="L950" s="148"/>
      <c r="M950" s="148"/>
      <c r="N950" s="148"/>
      <c r="O950" s="19"/>
      <c r="P950" s="19"/>
      <c r="Q950" s="19"/>
      <c r="R950" s="19"/>
      <c r="S950" s="19"/>
      <c r="T950" s="19"/>
    </row>
    <row r="951" spans="1:20">
      <c r="A951" s="18">
        <v>949</v>
      </c>
      <c r="B951" s="50">
        <v>121</v>
      </c>
      <c r="C951" s="92" t="s">
        <v>959</v>
      </c>
      <c r="D951" s="18"/>
      <c r="E951" s="19"/>
      <c r="F951" s="149"/>
      <c r="G951" s="149"/>
      <c r="H951" s="149"/>
      <c r="I951" s="150"/>
      <c r="J951" s="150"/>
      <c r="K951" s="147"/>
      <c r="L951" s="148"/>
      <c r="M951" s="148"/>
      <c r="N951" s="148"/>
      <c r="O951" s="19"/>
      <c r="P951" s="19"/>
      <c r="Q951" s="19"/>
      <c r="R951" s="19"/>
      <c r="S951" s="19"/>
      <c r="T951" s="19"/>
    </row>
    <row r="952" spans="1:20">
      <c r="A952" s="23">
        <v>950</v>
      </c>
      <c r="B952" s="50">
        <v>122</v>
      </c>
      <c r="C952" s="92" t="s">
        <v>960</v>
      </c>
      <c r="D952" s="18"/>
      <c r="E952" s="19"/>
      <c r="F952" s="149">
        <v>8936.41</v>
      </c>
      <c r="G952" s="149">
        <v>7536.22</v>
      </c>
      <c r="H952" s="149">
        <v>20724.61</v>
      </c>
      <c r="I952" s="150">
        <v>5</v>
      </c>
      <c r="J952" s="150">
        <v>7</v>
      </c>
      <c r="K952" s="147">
        <v>2019</v>
      </c>
      <c r="L952" s="148" t="s">
        <v>1130</v>
      </c>
      <c r="M952" s="148">
        <v>4010472.18</v>
      </c>
      <c r="N952" s="148">
        <f>M952/1.19</f>
        <v>3370144.6890756306</v>
      </c>
      <c r="O952" s="19"/>
      <c r="P952" s="19"/>
      <c r="Q952" s="19"/>
      <c r="R952" s="19"/>
      <c r="S952" s="19"/>
      <c r="T952" s="19"/>
    </row>
    <row r="953" spans="1:20">
      <c r="A953" s="18">
        <v>951</v>
      </c>
      <c r="B953" s="50">
        <v>123</v>
      </c>
      <c r="C953" s="92" t="s">
        <v>961</v>
      </c>
      <c r="D953" s="18"/>
      <c r="E953" s="19"/>
      <c r="F953" s="149"/>
      <c r="G953" s="149"/>
      <c r="H953" s="149"/>
      <c r="I953" s="150"/>
      <c r="J953" s="150"/>
      <c r="K953" s="147"/>
      <c r="L953" s="148"/>
      <c r="M953" s="148"/>
      <c r="N953" s="148"/>
      <c r="O953" s="19"/>
      <c r="P953" s="19"/>
      <c r="Q953" s="19"/>
      <c r="R953" s="19"/>
      <c r="S953" s="19"/>
      <c r="T953" s="19"/>
    </row>
    <row r="954" spans="1:20">
      <c r="A954" s="23">
        <v>952</v>
      </c>
      <c r="B954" s="50">
        <v>124</v>
      </c>
      <c r="C954" s="92" t="s">
        <v>962</v>
      </c>
      <c r="D954" s="18"/>
      <c r="E954" s="19"/>
      <c r="F954" s="149"/>
      <c r="G954" s="149"/>
      <c r="H954" s="149"/>
      <c r="I954" s="150"/>
      <c r="J954" s="150"/>
      <c r="K954" s="147"/>
      <c r="L954" s="148"/>
      <c r="M954" s="148"/>
      <c r="N954" s="148"/>
      <c r="O954" s="19"/>
      <c r="P954" s="19"/>
      <c r="Q954" s="19"/>
      <c r="R954" s="19"/>
      <c r="S954" s="19"/>
      <c r="T954" s="19"/>
    </row>
    <row r="955" spans="1:20">
      <c r="A955" s="18">
        <v>953</v>
      </c>
      <c r="B955" s="50">
        <v>125</v>
      </c>
      <c r="C955" s="92" t="s">
        <v>963</v>
      </c>
      <c r="D955" s="18"/>
      <c r="E955" s="19"/>
      <c r="F955" s="149">
        <v>6626.39</v>
      </c>
      <c r="G955" s="149">
        <v>7304.98</v>
      </c>
      <c r="H955" s="149">
        <v>19723.45</v>
      </c>
      <c r="I955" s="150">
        <v>5</v>
      </c>
      <c r="J955" s="150">
        <v>7</v>
      </c>
      <c r="K955" s="147">
        <v>2019</v>
      </c>
      <c r="L955" s="148" t="s">
        <v>1130</v>
      </c>
      <c r="M955" s="148">
        <v>2217142.4</v>
      </c>
      <c r="N955" s="148">
        <f t="shared" si="27"/>
        <v>1863144.8739495799</v>
      </c>
      <c r="O955" s="19"/>
      <c r="P955" s="19"/>
      <c r="Q955" s="19"/>
      <c r="R955" s="19"/>
      <c r="S955" s="19"/>
      <c r="T955" s="19"/>
    </row>
    <row r="956" spans="1:20">
      <c r="A956" s="23">
        <v>954</v>
      </c>
      <c r="B956" s="50">
        <v>126</v>
      </c>
      <c r="C956" s="92" t="s">
        <v>964</v>
      </c>
      <c r="D956" s="18"/>
      <c r="E956" s="19"/>
      <c r="F956" s="149"/>
      <c r="G956" s="149"/>
      <c r="H956" s="149"/>
      <c r="I956" s="150"/>
      <c r="J956" s="150"/>
      <c r="K956" s="147"/>
      <c r="L956" s="148"/>
      <c r="M956" s="148"/>
      <c r="N956" s="148"/>
      <c r="O956" s="19"/>
      <c r="P956" s="19"/>
      <c r="Q956" s="19"/>
      <c r="R956" s="19"/>
      <c r="S956" s="19"/>
      <c r="T956" s="19"/>
    </row>
    <row r="957" spans="1:20">
      <c r="A957" s="18">
        <v>955</v>
      </c>
      <c r="B957" s="50">
        <v>127</v>
      </c>
      <c r="C957" s="91" t="s">
        <v>965</v>
      </c>
      <c r="D957" s="18"/>
      <c r="E957" s="19"/>
      <c r="F957" s="40">
        <v>5616.72</v>
      </c>
      <c r="G957" s="40">
        <v>4724.05</v>
      </c>
      <c r="H957" s="40">
        <v>12991.14</v>
      </c>
      <c r="I957" s="42">
        <v>16</v>
      </c>
      <c r="J957" s="42">
        <v>5</v>
      </c>
      <c r="K957" s="41">
        <v>2019</v>
      </c>
      <c r="L957" s="31" t="s">
        <v>1130</v>
      </c>
      <c r="M957" s="31">
        <v>2217660.66</v>
      </c>
      <c r="N957" s="31">
        <f t="shared" si="27"/>
        <v>1863580.3865546221</v>
      </c>
      <c r="O957" s="19"/>
      <c r="P957" s="19"/>
      <c r="Q957" s="19"/>
      <c r="R957" s="19"/>
      <c r="S957" s="19"/>
      <c r="T957" s="19"/>
    </row>
    <row r="958" spans="1:20">
      <c r="A958" s="23">
        <v>956</v>
      </c>
      <c r="B958" s="50">
        <v>128</v>
      </c>
      <c r="C958" s="91" t="s">
        <v>966</v>
      </c>
      <c r="D958" s="18"/>
      <c r="E958" s="19"/>
      <c r="F958" s="40">
        <v>12449.5</v>
      </c>
      <c r="G958" s="40">
        <v>10605.4</v>
      </c>
      <c r="H958" s="40">
        <v>29164.85</v>
      </c>
      <c r="I958" s="42">
        <v>29</v>
      </c>
      <c r="J958" s="42">
        <v>5</v>
      </c>
      <c r="K958" s="41">
        <v>2019</v>
      </c>
      <c r="L958" s="31" t="s">
        <v>1130</v>
      </c>
      <c r="M958" s="31">
        <v>4068643.83</v>
      </c>
      <c r="N958" s="31">
        <f>M958/1.19+0.01</f>
        <v>3419028.4385714284</v>
      </c>
      <c r="O958" s="19"/>
      <c r="P958" s="19"/>
      <c r="Q958" s="19"/>
      <c r="R958" s="19"/>
      <c r="S958" s="19"/>
      <c r="T958" s="19"/>
    </row>
    <row r="959" spans="1:20">
      <c r="A959" s="18">
        <v>957</v>
      </c>
      <c r="B959" s="50">
        <v>129</v>
      </c>
      <c r="C959" s="91" t="s">
        <v>967</v>
      </c>
      <c r="D959" s="18"/>
      <c r="E959" s="19"/>
      <c r="F959" s="40">
        <v>2628.55</v>
      </c>
      <c r="G959" s="40">
        <v>2776.09</v>
      </c>
      <c r="H959" s="40">
        <v>7634.25</v>
      </c>
      <c r="I959" s="42">
        <v>25</v>
      </c>
      <c r="J959" s="42">
        <v>7</v>
      </c>
      <c r="K959" s="41">
        <v>2019</v>
      </c>
      <c r="L959" s="31" t="s">
        <v>1130</v>
      </c>
      <c r="M959" s="31">
        <v>1335952.82</v>
      </c>
      <c r="N959" s="31">
        <f t="shared" si="27"/>
        <v>1122649.4285714286</v>
      </c>
      <c r="O959" s="19"/>
      <c r="P959" s="19"/>
      <c r="Q959" s="19"/>
      <c r="R959" s="19"/>
      <c r="S959" s="19"/>
      <c r="T959" s="19"/>
    </row>
    <row r="960" spans="1:20">
      <c r="A960" s="23">
        <v>958</v>
      </c>
      <c r="B960" s="50">
        <v>130</v>
      </c>
      <c r="C960" s="91" t="s">
        <v>968</v>
      </c>
      <c r="D960" s="18"/>
      <c r="E960" s="19"/>
      <c r="F960" s="40">
        <v>2593.63</v>
      </c>
      <c r="G960" s="40">
        <v>1806.93</v>
      </c>
      <c r="H960" s="40">
        <v>4878.71</v>
      </c>
      <c r="I960" s="42">
        <v>5</v>
      </c>
      <c r="J960" s="42">
        <v>4</v>
      </c>
      <c r="K960" s="41">
        <v>2019</v>
      </c>
      <c r="L960" s="31" t="s">
        <v>1130</v>
      </c>
      <c r="M960" s="31">
        <v>1093706.57</v>
      </c>
      <c r="N960" s="31">
        <f t="shared" si="27"/>
        <v>919081.15126050427</v>
      </c>
      <c r="O960" s="19"/>
      <c r="P960" s="19"/>
      <c r="Q960" s="19"/>
      <c r="R960" s="19"/>
      <c r="S960" s="19"/>
      <c r="T960" s="19"/>
    </row>
    <row r="961" spans="1:20">
      <c r="A961" s="18">
        <v>959</v>
      </c>
      <c r="B961" s="50">
        <v>131</v>
      </c>
      <c r="C961" s="91" t="s">
        <v>969</v>
      </c>
      <c r="D961" s="18"/>
      <c r="E961" s="19"/>
      <c r="F961" s="40">
        <v>2414.34</v>
      </c>
      <c r="G961" s="40">
        <v>2255.34</v>
      </c>
      <c r="H961" s="40">
        <v>6202.19</v>
      </c>
      <c r="I961" s="42">
        <v>22</v>
      </c>
      <c r="J961" s="42">
        <v>7</v>
      </c>
      <c r="K961" s="41">
        <v>2019</v>
      </c>
      <c r="L961" s="31" t="s">
        <v>1130</v>
      </c>
      <c r="M961" s="31">
        <v>812118.59</v>
      </c>
      <c r="N961" s="31">
        <f t="shared" si="27"/>
        <v>682452.59663865552</v>
      </c>
      <c r="O961" s="19"/>
      <c r="P961" s="19"/>
      <c r="Q961" s="19"/>
      <c r="R961" s="19"/>
      <c r="S961" s="19"/>
      <c r="T961" s="19"/>
    </row>
    <row r="962" spans="1:20">
      <c r="A962" s="23">
        <v>960</v>
      </c>
      <c r="B962" s="50">
        <v>132</v>
      </c>
      <c r="C962" s="91" t="s">
        <v>970</v>
      </c>
      <c r="D962" s="18"/>
      <c r="E962" s="19"/>
      <c r="F962" s="40">
        <v>2925.88</v>
      </c>
      <c r="G962" s="40">
        <v>2805.08</v>
      </c>
      <c r="H962" s="40">
        <v>7713.97</v>
      </c>
      <c r="I962" s="42">
        <v>17</v>
      </c>
      <c r="J962" s="42">
        <v>5</v>
      </c>
      <c r="K962" s="41">
        <v>2019</v>
      </c>
      <c r="L962" s="31" t="s">
        <v>1130</v>
      </c>
      <c r="M962" s="31">
        <v>1314258.8600000001</v>
      </c>
      <c r="N962" s="31">
        <f t="shared" si="27"/>
        <v>1104419.2100840337</v>
      </c>
      <c r="O962" s="19"/>
      <c r="P962" s="19"/>
      <c r="Q962" s="19"/>
      <c r="R962" s="19"/>
      <c r="S962" s="19"/>
      <c r="T962" s="19"/>
    </row>
    <row r="963" spans="1:20" ht="30" customHeight="1">
      <c r="A963" s="18">
        <v>961</v>
      </c>
      <c r="B963" s="50">
        <v>133</v>
      </c>
      <c r="C963" s="91" t="s">
        <v>971</v>
      </c>
      <c r="D963" s="18"/>
      <c r="E963" s="19"/>
      <c r="F963" s="40">
        <v>9503.1200000000008</v>
      </c>
      <c r="G963" s="40">
        <v>7903.33</v>
      </c>
      <c r="H963" s="40">
        <v>21734.16</v>
      </c>
      <c r="I963" s="42">
        <v>10</v>
      </c>
      <c r="J963" s="42">
        <v>7</v>
      </c>
      <c r="K963" s="41">
        <v>2019</v>
      </c>
      <c r="L963" s="31" t="s">
        <v>1130</v>
      </c>
      <c r="M963" s="31">
        <v>2756161.08</v>
      </c>
      <c r="N963" s="31">
        <f t="shared" si="27"/>
        <v>2316101.7478991598</v>
      </c>
      <c r="O963" s="19"/>
      <c r="P963" s="19"/>
      <c r="Q963" s="19"/>
      <c r="R963" s="19"/>
      <c r="S963" s="19"/>
      <c r="T963" s="19"/>
    </row>
    <row r="964" spans="1:20">
      <c r="A964" s="23">
        <v>962</v>
      </c>
      <c r="B964" s="50">
        <v>134</v>
      </c>
      <c r="C964" s="91" t="s">
        <v>972</v>
      </c>
      <c r="D964" s="18"/>
      <c r="E964" s="19"/>
      <c r="F964" s="40">
        <v>3068.29</v>
      </c>
      <c r="G964" s="40">
        <v>2612.88</v>
      </c>
      <c r="H964" s="40">
        <v>7185.42</v>
      </c>
      <c r="I964" s="42">
        <v>12</v>
      </c>
      <c r="J964" s="42">
        <v>6</v>
      </c>
      <c r="K964" s="41">
        <v>2019</v>
      </c>
      <c r="L964" s="31" t="s">
        <v>1130</v>
      </c>
      <c r="M964" s="31">
        <v>938224.85</v>
      </c>
      <c r="N964" s="31">
        <f t="shared" si="27"/>
        <v>788424.24369747902</v>
      </c>
      <c r="O964" s="19"/>
      <c r="P964" s="19"/>
      <c r="Q964" s="19"/>
      <c r="R964" s="19"/>
      <c r="S964" s="19"/>
      <c r="T964" s="19"/>
    </row>
    <row r="965" spans="1:20">
      <c r="A965" s="18">
        <v>963</v>
      </c>
      <c r="B965" s="50">
        <v>135</v>
      </c>
      <c r="C965" s="91" t="s">
        <v>973</v>
      </c>
      <c r="D965" s="18"/>
      <c r="E965" s="19"/>
      <c r="F965" s="40">
        <v>3426.08</v>
      </c>
      <c r="G965" s="40">
        <v>3408.78</v>
      </c>
      <c r="H965" s="40">
        <v>9334.31</v>
      </c>
      <c r="I965" s="42">
        <v>10</v>
      </c>
      <c r="J965" s="42">
        <v>7</v>
      </c>
      <c r="K965" s="41">
        <v>2019</v>
      </c>
      <c r="L965" s="31" t="s">
        <v>1130</v>
      </c>
      <c r="M965" s="31">
        <v>1399575.3</v>
      </c>
      <c r="N965" s="31">
        <f t="shared" si="27"/>
        <v>1176113.6974789917</v>
      </c>
      <c r="O965" s="19"/>
      <c r="P965" s="19"/>
      <c r="Q965" s="19"/>
      <c r="R965" s="19"/>
      <c r="S965" s="19"/>
      <c r="T965" s="19"/>
    </row>
    <row r="966" spans="1:20">
      <c r="A966" s="23">
        <v>964</v>
      </c>
      <c r="B966" s="50">
        <v>136</v>
      </c>
      <c r="C966" s="93" t="s">
        <v>974</v>
      </c>
      <c r="D966" s="18"/>
      <c r="E966" s="19"/>
      <c r="F966" s="40">
        <v>3809.72</v>
      </c>
      <c r="G966" s="40">
        <v>2703.83</v>
      </c>
      <c r="H966" s="40">
        <v>7435.53</v>
      </c>
      <c r="I966" s="42">
        <v>10</v>
      </c>
      <c r="J966" s="42">
        <v>4</v>
      </c>
      <c r="K966" s="41">
        <v>2019</v>
      </c>
      <c r="L966" s="31" t="s">
        <v>1130</v>
      </c>
      <c r="M966" s="31">
        <v>1691978.24</v>
      </c>
      <c r="N966" s="31">
        <f t="shared" si="27"/>
        <v>1421830.4537815126</v>
      </c>
      <c r="O966" s="19"/>
      <c r="P966" s="19"/>
      <c r="Q966" s="19"/>
      <c r="R966" s="19"/>
      <c r="S966" s="19"/>
      <c r="T966" s="19"/>
    </row>
    <row r="967" spans="1:20">
      <c r="A967" s="18">
        <v>965</v>
      </c>
      <c r="B967" s="50">
        <v>137</v>
      </c>
      <c r="C967" s="91" t="s">
        <v>975</v>
      </c>
      <c r="D967" s="18"/>
      <c r="E967" s="19"/>
      <c r="F967" s="40">
        <v>5512.27</v>
      </c>
      <c r="G967" s="40">
        <v>4086.42</v>
      </c>
      <c r="H967" s="40">
        <v>11237.65</v>
      </c>
      <c r="I967" s="42">
        <v>4</v>
      </c>
      <c r="J967" s="42">
        <v>4</v>
      </c>
      <c r="K967" s="41">
        <v>2019</v>
      </c>
      <c r="L967" s="31" t="s">
        <v>1130</v>
      </c>
      <c r="M967" s="31">
        <v>2204274.64</v>
      </c>
      <c r="N967" s="31">
        <f t="shared" si="27"/>
        <v>1852331.630252101</v>
      </c>
      <c r="O967" s="19"/>
      <c r="P967" s="19"/>
      <c r="Q967" s="19"/>
      <c r="R967" s="19"/>
      <c r="S967" s="19"/>
      <c r="T967" s="19"/>
    </row>
    <row r="968" spans="1:20">
      <c r="A968" s="23">
        <v>966</v>
      </c>
      <c r="B968" s="50">
        <v>138</v>
      </c>
      <c r="C968" s="91" t="s">
        <v>976</v>
      </c>
      <c r="D968" s="18"/>
      <c r="E968" s="19"/>
      <c r="F968" s="40">
        <v>3026.61</v>
      </c>
      <c r="G968" s="40">
        <v>2247.9899999999998</v>
      </c>
      <c r="H968" s="40">
        <v>6181.97</v>
      </c>
      <c r="I968" s="42">
        <v>1</v>
      </c>
      <c r="J968" s="42">
        <v>11</v>
      </c>
      <c r="K968" s="41">
        <v>2019</v>
      </c>
      <c r="L968" s="31" t="s">
        <v>1130</v>
      </c>
      <c r="M968" s="31">
        <v>1014797.32</v>
      </c>
      <c r="N968" s="31">
        <f t="shared" si="27"/>
        <v>852770.85714285716</v>
      </c>
      <c r="O968" s="19"/>
      <c r="P968" s="19"/>
      <c r="Q968" s="19"/>
      <c r="R968" s="19"/>
      <c r="S968" s="19"/>
      <c r="T968" s="19"/>
    </row>
    <row r="969" spans="1:20">
      <c r="A969" s="18">
        <v>967</v>
      </c>
      <c r="B969" s="50">
        <v>139</v>
      </c>
      <c r="C969" s="91" t="s">
        <v>977</v>
      </c>
      <c r="D969" s="18"/>
      <c r="E969" s="19"/>
      <c r="F969" s="40">
        <v>6481.05</v>
      </c>
      <c r="G969" s="40">
        <v>5085.04</v>
      </c>
      <c r="H969" s="40">
        <v>13983.86</v>
      </c>
      <c r="I969" s="42">
        <v>1</v>
      </c>
      <c r="J969" s="42">
        <v>11</v>
      </c>
      <c r="K969" s="41">
        <v>2019</v>
      </c>
      <c r="L969" s="31" t="s">
        <v>1130</v>
      </c>
      <c r="M969" s="31">
        <v>1852875.6</v>
      </c>
      <c r="N969" s="31">
        <f t="shared" si="27"/>
        <v>1557038.3193277312</v>
      </c>
      <c r="O969" s="19"/>
      <c r="P969" s="19"/>
      <c r="Q969" s="19"/>
      <c r="R969" s="19"/>
      <c r="S969" s="19"/>
      <c r="T969" s="19"/>
    </row>
    <row r="970" spans="1:20">
      <c r="A970" s="23">
        <v>968</v>
      </c>
      <c r="B970" s="50">
        <v>140</v>
      </c>
      <c r="C970" s="91" t="s">
        <v>978</v>
      </c>
      <c r="D970" s="18"/>
      <c r="E970" s="19"/>
      <c r="F970" s="40">
        <v>10058.82</v>
      </c>
      <c r="G970" s="40">
        <v>2897.82</v>
      </c>
      <c r="H970" s="40">
        <v>7969.01</v>
      </c>
      <c r="I970" s="42">
        <v>1</v>
      </c>
      <c r="J970" s="42">
        <v>11</v>
      </c>
      <c r="K970" s="41">
        <v>2019</v>
      </c>
      <c r="L970" s="31" t="s">
        <v>1130</v>
      </c>
      <c r="M970" s="31">
        <v>1005285.62</v>
      </c>
      <c r="N970" s="31">
        <f t="shared" si="27"/>
        <v>844777.83193277312</v>
      </c>
      <c r="O970" s="19"/>
      <c r="P970" s="19"/>
      <c r="Q970" s="19"/>
      <c r="R970" s="19"/>
      <c r="S970" s="19"/>
      <c r="T970" s="19"/>
    </row>
    <row r="971" spans="1:20">
      <c r="A971" s="18">
        <v>969</v>
      </c>
      <c r="B971" s="50">
        <v>141</v>
      </c>
      <c r="C971" s="91" t="s">
        <v>979</v>
      </c>
      <c r="D971" s="18"/>
      <c r="E971" s="19"/>
      <c r="F971" s="40">
        <v>3327.98</v>
      </c>
      <c r="G971" s="40">
        <v>2328.59</v>
      </c>
      <c r="H971" s="40">
        <v>6520.05</v>
      </c>
      <c r="I971" s="42">
        <v>15</v>
      </c>
      <c r="J971" s="42">
        <v>4</v>
      </c>
      <c r="K971" s="41">
        <v>2019</v>
      </c>
      <c r="L971" s="31" t="s">
        <v>1130</v>
      </c>
      <c r="M971" s="31">
        <v>933436.93</v>
      </c>
      <c r="N971" s="31">
        <f t="shared" si="27"/>
        <v>784400.78151260514</v>
      </c>
      <c r="O971" s="19"/>
      <c r="P971" s="19"/>
      <c r="Q971" s="19"/>
      <c r="R971" s="19"/>
      <c r="S971" s="19"/>
      <c r="T971" s="19"/>
    </row>
    <row r="972" spans="1:20">
      <c r="A972" s="23">
        <v>970</v>
      </c>
      <c r="B972" s="50">
        <v>142</v>
      </c>
      <c r="C972" s="91" t="s">
        <v>980</v>
      </c>
      <c r="D972" s="18"/>
      <c r="E972" s="19"/>
      <c r="F972" s="40">
        <v>2378.7800000000002</v>
      </c>
      <c r="G972" s="40">
        <v>1810.46</v>
      </c>
      <c r="H972" s="40">
        <v>4888.24</v>
      </c>
      <c r="I972" s="42">
        <v>4</v>
      </c>
      <c r="J972" s="42">
        <v>4</v>
      </c>
      <c r="K972" s="41">
        <v>2019</v>
      </c>
      <c r="L972" s="31" t="s">
        <v>1130</v>
      </c>
      <c r="M972" s="31">
        <v>1093519.6499999999</v>
      </c>
      <c r="N972" s="31">
        <f>M972/1.19-0.01</f>
        <v>918924.06563025201</v>
      </c>
      <c r="O972" s="19"/>
      <c r="P972" s="19"/>
      <c r="Q972" s="19"/>
      <c r="R972" s="19"/>
      <c r="S972" s="19"/>
      <c r="T972" s="19"/>
    </row>
    <row r="973" spans="1:20">
      <c r="A973" s="18">
        <v>971</v>
      </c>
      <c r="B973" s="50">
        <v>143</v>
      </c>
      <c r="C973" s="91" t="s">
        <v>981</v>
      </c>
      <c r="D973" s="18"/>
      <c r="E973" s="19"/>
      <c r="F973" s="40">
        <v>6755.53</v>
      </c>
      <c r="G973" s="40">
        <v>7343.54</v>
      </c>
      <c r="H973" s="40">
        <v>19827.560000000001</v>
      </c>
      <c r="I973" s="42">
        <v>1</v>
      </c>
      <c r="J973" s="42">
        <v>11</v>
      </c>
      <c r="K973" s="41">
        <v>2019</v>
      </c>
      <c r="L973" s="31" t="s">
        <v>1130</v>
      </c>
      <c r="M973" s="31">
        <v>1706417.24</v>
      </c>
      <c r="N973" s="31">
        <f t="shared" si="27"/>
        <v>1433964.0672268907</v>
      </c>
      <c r="O973" s="19"/>
      <c r="P973" s="19"/>
      <c r="Q973" s="19"/>
      <c r="R973" s="19"/>
      <c r="S973" s="19"/>
      <c r="T973" s="19"/>
    </row>
    <row r="974" spans="1:20">
      <c r="A974" s="23">
        <v>972</v>
      </c>
      <c r="B974" s="50">
        <v>144</v>
      </c>
      <c r="C974" s="91" t="s">
        <v>982</v>
      </c>
      <c r="D974" s="18"/>
      <c r="E974" s="19"/>
      <c r="F974" s="40">
        <v>3426.04</v>
      </c>
      <c r="G974" s="40">
        <v>3557.42</v>
      </c>
      <c r="H974" s="40">
        <v>9782.91</v>
      </c>
      <c r="I974" s="42">
        <v>6</v>
      </c>
      <c r="J974" s="42">
        <v>5</v>
      </c>
      <c r="K974" s="41">
        <v>2019</v>
      </c>
      <c r="L974" s="31" t="s">
        <v>1130</v>
      </c>
      <c r="M974" s="31">
        <v>910743.2</v>
      </c>
      <c r="N974" s="31">
        <f t="shared" si="27"/>
        <v>765330.42016806721</v>
      </c>
      <c r="O974" s="19"/>
      <c r="P974" s="19"/>
      <c r="Q974" s="19"/>
      <c r="R974" s="19"/>
      <c r="S974" s="19"/>
      <c r="T974" s="19"/>
    </row>
    <row r="975" spans="1:20">
      <c r="A975" s="18">
        <v>973</v>
      </c>
      <c r="B975" s="50">
        <v>145</v>
      </c>
      <c r="C975" s="91" t="s">
        <v>983</v>
      </c>
      <c r="D975" s="18"/>
      <c r="E975" s="19"/>
      <c r="F975" s="40">
        <v>3052.67</v>
      </c>
      <c r="G975" s="40">
        <v>2620.64</v>
      </c>
      <c r="H975" s="40">
        <v>7206.76</v>
      </c>
      <c r="I975" s="42">
        <v>6</v>
      </c>
      <c r="J975" s="42">
        <v>5</v>
      </c>
      <c r="K975" s="41">
        <v>2019</v>
      </c>
      <c r="L975" s="31" t="s">
        <v>1130</v>
      </c>
      <c r="M975" s="31">
        <v>1014834.73</v>
      </c>
      <c r="N975" s="31">
        <f t="shared" si="27"/>
        <v>852802.29411764711</v>
      </c>
      <c r="O975" s="19"/>
      <c r="P975" s="19"/>
      <c r="Q975" s="19"/>
      <c r="R975" s="19"/>
      <c r="S975" s="19"/>
      <c r="T975" s="19"/>
    </row>
    <row r="976" spans="1:20">
      <c r="A976" s="23">
        <v>974</v>
      </c>
      <c r="B976" s="50">
        <v>146</v>
      </c>
      <c r="C976" s="91" t="s">
        <v>984</v>
      </c>
      <c r="D976" s="18"/>
      <c r="E976" s="19"/>
      <c r="F976" s="40">
        <v>3565.57</v>
      </c>
      <c r="G976" s="40">
        <v>2454.1</v>
      </c>
      <c r="H976" s="40">
        <v>6822.4</v>
      </c>
      <c r="I976" s="42">
        <v>18</v>
      </c>
      <c r="J976" s="42">
        <v>4</v>
      </c>
      <c r="K976" s="41">
        <v>2019</v>
      </c>
      <c r="L976" s="31" t="s">
        <v>1130</v>
      </c>
      <c r="M976" s="31">
        <v>1386780.84</v>
      </c>
      <c r="N976" s="31">
        <f t="shared" si="27"/>
        <v>1165362.0504201681</v>
      </c>
      <c r="O976" s="19"/>
      <c r="P976" s="19"/>
      <c r="Q976" s="19"/>
      <c r="R976" s="19"/>
      <c r="S976" s="19"/>
      <c r="T976" s="19"/>
    </row>
    <row r="977" spans="1:20">
      <c r="A977" s="18">
        <v>975</v>
      </c>
      <c r="B977" s="50">
        <v>147</v>
      </c>
      <c r="C977" s="91" t="s">
        <v>985</v>
      </c>
      <c r="D977" s="18"/>
      <c r="E977" s="19"/>
      <c r="F977" s="40">
        <v>4311.13</v>
      </c>
      <c r="G977" s="40">
        <v>4976.34</v>
      </c>
      <c r="H977" s="40">
        <v>13684.94</v>
      </c>
      <c r="I977" s="42">
        <v>4</v>
      </c>
      <c r="J977" s="42">
        <v>11</v>
      </c>
      <c r="K977" s="41">
        <v>2019</v>
      </c>
      <c r="L977" s="31" t="s">
        <v>1130</v>
      </c>
      <c r="M977" s="31">
        <v>2062129.69</v>
      </c>
      <c r="N977" s="31">
        <f t="shared" si="27"/>
        <v>1732882.0924369749</v>
      </c>
      <c r="O977" s="19"/>
      <c r="P977" s="19"/>
      <c r="Q977" s="19"/>
      <c r="R977" s="19"/>
      <c r="S977" s="19"/>
      <c r="T977" s="19"/>
    </row>
    <row r="978" spans="1:20">
      <c r="A978" s="23">
        <v>976</v>
      </c>
      <c r="B978" s="50">
        <v>148</v>
      </c>
      <c r="C978" s="91" t="s">
        <v>986</v>
      </c>
      <c r="D978" s="18"/>
      <c r="E978" s="19"/>
      <c r="F978" s="40">
        <v>3386.82</v>
      </c>
      <c r="G978" s="40">
        <v>2281.64</v>
      </c>
      <c r="H978" s="40">
        <v>6160.43</v>
      </c>
      <c r="I978" s="42">
        <v>8</v>
      </c>
      <c r="J978" s="42">
        <v>4</v>
      </c>
      <c r="K978" s="41">
        <v>2019</v>
      </c>
      <c r="L978" s="31" t="s">
        <v>1130</v>
      </c>
      <c r="M978" s="31">
        <v>1620075.34</v>
      </c>
      <c r="N978" s="31">
        <f t="shared" si="27"/>
        <v>1361407.848739496</v>
      </c>
      <c r="O978" s="19"/>
      <c r="P978" s="19"/>
      <c r="Q978" s="19"/>
      <c r="R978" s="19"/>
      <c r="S978" s="19"/>
      <c r="T978" s="19"/>
    </row>
    <row r="979" spans="1:20">
      <c r="A979" s="18">
        <v>977</v>
      </c>
      <c r="B979" s="50">
        <v>149</v>
      </c>
      <c r="C979" s="91" t="s">
        <v>987</v>
      </c>
      <c r="D979" s="18"/>
      <c r="E979" s="19"/>
      <c r="F979" s="40">
        <v>5023.8599999999997</v>
      </c>
      <c r="G979" s="40">
        <v>3141.36</v>
      </c>
      <c r="H979" s="40">
        <v>8638.74</v>
      </c>
      <c r="I979" s="42">
        <v>5</v>
      </c>
      <c r="J979" s="42">
        <v>4</v>
      </c>
      <c r="K979" s="41">
        <v>2019</v>
      </c>
      <c r="L979" s="31" t="s">
        <v>1130</v>
      </c>
      <c r="M979" s="31">
        <v>1982052.09</v>
      </c>
      <c r="N979" s="31">
        <f t="shared" si="27"/>
        <v>1665589.9915966387</v>
      </c>
      <c r="O979" s="19"/>
      <c r="P979" s="19"/>
      <c r="Q979" s="19"/>
      <c r="R979" s="19"/>
      <c r="S979" s="19"/>
      <c r="T979" s="19"/>
    </row>
    <row r="980" spans="1:20">
      <c r="A980" s="23">
        <v>978</v>
      </c>
      <c r="B980" s="50">
        <v>150</v>
      </c>
      <c r="C980" s="91" t="s">
        <v>988</v>
      </c>
      <c r="D980" s="18"/>
      <c r="E980" s="19"/>
      <c r="F980" s="40">
        <v>3221.26</v>
      </c>
      <c r="G980" s="40">
        <v>2475.4899999999998</v>
      </c>
      <c r="H980" s="40">
        <v>6807.6</v>
      </c>
      <c r="I980" s="42">
        <v>4</v>
      </c>
      <c r="J980" s="42">
        <v>11</v>
      </c>
      <c r="K980" s="41">
        <v>2019</v>
      </c>
      <c r="L980" s="31" t="s">
        <v>1130</v>
      </c>
      <c r="M980" s="31">
        <v>1106080.6499999999</v>
      </c>
      <c r="N980" s="31">
        <f t="shared" si="27"/>
        <v>929479.53781512601</v>
      </c>
      <c r="O980" s="19"/>
      <c r="P980" s="19"/>
      <c r="Q980" s="19"/>
      <c r="R980" s="19"/>
      <c r="S980" s="19"/>
      <c r="T980" s="19"/>
    </row>
    <row r="981" spans="1:20">
      <c r="A981" s="18">
        <v>979</v>
      </c>
      <c r="B981" s="50">
        <v>151</v>
      </c>
      <c r="C981" s="91" t="s">
        <v>989</v>
      </c>
      <c r="D981" s="18"/>
      <c r="E981" s="19"/>
      <c r="F981" s="40">
        <v>1381.04</v>
      </c>
      <c r="G981" s="40">
        <v>717.87</v>
      </c>
      <c r="H981" s="40">
        <v>1974.14</v>
      </c>
      <c r="I981" s="42">
        <v>12</v>
      </c>
      <c r="J981" s="42">
        <v>4</v>
      </c>
      <c r="K981" s="41">
        <v>2019</v>
      </c>
      <c r="L981" s="31" t="s">
        <v>1130</v>
      </c>
      <c r="M981" s="31">
        <v>517670.06</v>
      </c>
      <c r="N981" s="31">
        <f t="shared" si="27"/>
        <v>435016.85714285716</v>
      </c>
      <c r="O981" s="19"/>
      <c r="P981" s="19"/>
      <c r="Q981" s="19"/>
      <c r="R981" s="19"/>
      <c r="S981" s="19"/>
      <c r="T981" s="19"/>
    </row>
    <row r="982" spans="1:20">
      <c r="A982" s="23">
        <v>980</v>
      </c>
      <c r="B982" s="50">
        <v>152</v>
      </c>
      <c r="C982" s="91" t="s">
        <v>990</v>
      </c>
      <c r="D982" s="18"/>
      <c r="E982" s="19"/>
      <c r="F982" s="40">
        <v>2770.61</v>
      </c>
      <c r="G982" s="40">
        <v>2343.2800000000002</v>
      </c>
      <c r="H982" s="40">
        <v>6241.87</v>
      </c>
      <c r="I982" s="42">
        <v>8</v>
      </c>
      <c r="J982" s="42">
        <v>4</v>
      </c>
      <c r="K982" s="41">
        <v>2019</v>
      </c>
      <c r="L982" s="31" t="s">
        <v>1130</v>
      </c>
      <c r="M982" s="31">
        <v>1420740.17</v>
      </c>
      <c r="N982" s="31">
        <f t="shared" si="27"/>
        <v>1193899.3025210083</v>
      </c>
      <c r="O982" s="19"/>
      <c r="P982" s="19"/>
      <c r="Q982" s="19"/>
      <c r="R982" s="19"/>
      <c r="S982" s="19"/>
      <c r="T982" s="19"/>
    </row>
    <row r="983" spans="1:20">
      <c r="A983" s="18">
        <v>981</v>
      </c>
      <c r="B983" s="50">
        <v>153</v>
      </c>
      <c r="C983" s="91" t="s">
        <v>991</v>
      </c>
      <c r="D983" s="18"/>
      <c r="E983" s="19"/>
      <c r="F983" s="40">
        <v>3269.4</v>
      </c>
      <c r="G983" s="40">
        <v>2559.83</v>
      </c>
      <c r="H983" s="40">
        <v>7295.52</v>
      </c>
      <c r="I983" s="42">
        <v>25</v>
      </c>
      <c r="J983" s="42">
        <v>11</v>
      </c>
      <c r="K983" s="41">
        <v>2019</v>
      </c>
      <c r="L983" s="31" t="s">
        <v>1130</v>
      </c>
      <c r="M983" s="31">
        <v>997228.62</v>
      </c>
      <c r="N983" s="31">
        <f t="shared" si="27"/>
        <v>838007.24369747902</v>
      </c>
      <c r="O983" s="19"/>
      <c r="P983" s="19"/>
      <c r="Q983" s="19"/>
      <c r="R983" s="19"/>
      <c r="S983" s="19"/>
      <c r="T983" s="19"/>
    </row>
    <row r="984" spans="1:20">
      <c r="A984" s="23">
        <v>982</v>
      </c>
      <c r="B984" s="50">
        <v>154</v>
      </c>
      <c r="C984" s="91" t="s">
        <v>992</v>
      </c>
      <c r="D984" s="18"/>
      <c r="E984" s="19"/>
      <c r="F984" s="40">
        <v>7513.94</v>
      </c>
      <c r="G984" s="40">
        <v>7461.52</v>
      </c>
      <c r="H984" s="40">
        <v>20519.18</v>
      </c>
      <c r="I984" s="42">
        <v>26</v>
      </c>
      <c r="J984" s="42">
        <v>11</v>
      </c>
      <c r="K984" s="41">
        <v>2019</v>
      </c>
      <c r="L984" s="31" t="s">
        <v>1130</v>
      </c>
      <c r="M984" s="31">
        <v>2828617.49</v>
      </c>
      <c r="N984" s="31">
        <f t="shared" si="27"/>
        <v>2376989.4873949583</v>
      </c>
      <c r="O984" s="19"/>
      <c r="P984" s="19"/>
      <c r="Q984" s="19"/>
      <c r="R984" s="19"/>
      <c r="S984" s="19"/>
      <c r="T984" s="19"/>
    </row>
    <row r="985" spans="1:20">
      <c r="A985" s="18">
        <v>983</v>
      </c>
      <c r="B985" s="50">
        <v>155</v>
      </c>
      <c r="C985" s="91" t="s">
        <v>993</v>
      </c>
      <c r="D985" s="18"/>
      <c r="E985" s="19"/>
      <c r="F985" s="40">
        <v>12400.08</v>
      </c>
      <c r="G985" s="40">
        <v>13736.5</v>
      </c>
      <c r="H985" s="40">
        <v>37088.550000000003</v>
      </c>
      <c r="I985" s="42">
        <v>20</v>
      </c>
      <c r="J985" s="42">
        <v>7</v>
      </c>
      <c r="K985" s="41">
        <v>2020</v>
      </c>
      <c r="L985" s="31" t="s">
        <v>1130</v>
      </c>
      <c r="M985" s="31">
        <v>5330893.8</v>
      </c>
      <c r="N985" s="31">
        <f t="shared" si="27"/>
        <v>4479742.6890756302</v>
      </c>
      <c r="O985" s="19"/>
      <c r="P985" s="19"/>
      <c r="Q985" s="19"/>
      <c r="R985" s="19"/>
      <c r="S985" s="19"/>
      <c r="T985" s="19"/>
    </row>
    <row r="986" spans="1:20">
      <c r="A986" s="23">
        <v>984</v>
      </c>
      <c r="B986" s="50">
        <v>156</v>
      </c>
      <c r="C986" s="94" t="s">
        <v>994</v>
      </c>
      <c r="D986" s="18"/>
      <c r="E986" s="19"/>
      <c r="F986" s="40">
        <v>6433.74</v>
      </c>
      <c r="G986" s="40">
        <v>6058.8</v>
      </c>
      <c r="H986" s="40">
        <v>16661.7</v>
      </c>
      <c r="I986" s="42">
        <v>30</v>
      </c>
      <c r="J986" s="42">
        <v>7</v>
      </c>
      <c r="K986" s="41">
        <v>2019</v>
      </c>
      <c r="L986" s="31" t="s">
        <v>1130</v>
      </c>
      <c r="M986" s="31">
        <v>2044471.92</v>
      </c>
      <c r="N986" s="31">
        <f t="shared" si="27"/>
        <v>1718043.6302521008</v>
      </c>
      <c r="O986" s="19"/>
      <c r="P986" s="19"/>
      <c r="Q986" s="19"/>
      <c r="R986" s="19"/>
      <c r="S986" s="19"/>
      <c r="T986" s="19"/>
    </row>
    <row r="987" spans="1:20">
      <c r="A987" s="18">
        <v>985</v>
      </c>
      <c r="B987" s="50">
        <v>157</v>
      </c>
      <c r="C987" s="94" t="s">
        <v>995</v>
      </c>
      <c r="D987" s="18"/>
      <c r="E987" s="19"/>
      <c r="F987" s="40">
        <v>11439.33</v>
      </c>
      <c r="G987" s="40">
        <v>14861.16</v>
      </c>
      <c r="H987" s="40">
        <v>40125.129999999997</v>
      </c>
      <c r="I987" s="42">
        <v>10</v>
      </c>
      <c r="J987" s="42">
        <v>7</v>
      </c>
      <c r="K987" s="41">
        <v>2019</v>
      </c>
      <c r="L987" s="31" t="s">
        <v>1130</v>
      </c>
      <c r="M987" s="31">
        <v>6275403.04</v>
      </c>
      <c r="N987" s="31">
        <f>M987/1.19+0.02</f>
        <v>5273447.9527731091</v>
      </c>
      <c r="O987" s="19"/>
      <c r="P987" s="19"/>
      <c r="Q987" s="19"/>
      <c r="R987" s="19"/>
      <c r="S987" s="19"/>
      <c r="T987" s="19"/>
    </row>
    <row r="988" spans="1:20">
      <c r="A988" s="23">
        <v>986</v>
      </c>
      <c r="B988" s="50">
        <v>158</v>
      </c>
      <c r="C988" s="94" t="s">
        <v>996</v>
      </c>
      <c r="D988" s="18"/>
      <c r="E988" s="19"/>
      <c r="F988" s="40">
        <v>5838.02</v>
      </c>
      <c r="G988" s="40">
        <v>4668.68</v>
      </c>
      <c r="H988" s="40">
        <v>12372</v>
      </c>
      <c r="I988" s="42">
        <v>15</v>
      </c>
      <c r="J988" s="42">
        <v>4</v>
      </c>
      <c r="K988" s="41">
        <v>2019</v>
      </c>
      <c r="L988" s="31" t="s">
        <v>1130</v>
      </c>
      <c r="M988" s="31">
        <v>3003795.88</v>
      </c>
      <c r="N988" s="31">
        <f t="shared" si="27"/>
        <v>2524198.218487395</v>
      </c>
      <c r="O988" s="19"/>
      <c r="P988" s="19"/>
      <c r="Q988" s="19"/>
      <c r="R988" s="19"/>
      <c r="S988" s="19"/>
      <c r="T988" s="19"/>
    </row>
    <row r="989" spans="1:20">
      <c r="A989" s="18">
        <v>987</v>
      </c>
      <c r="B989" s="50">
        <v>159</v>
      </c>
      <c r="C989" s="94" t="s">
        <v>997</v>
      </c>
      <c r="D989" s="18"/>
      <c r="E989" s="19"/>
      <c r="F989" s="40">
        <v>3700.59</v>
      </c>
      <c r="G989" s="40">
        <v>2075.33</v>
      </c>
      <c r="H989" s="40">
        <v>5873.18</v>
      </c>
      <c r="I989" s="42">
        <v>15</v>
      </c>
      <c r="J989" s="42">
        <v>4</v>
      </c>
      <c r="K989" s="41">
        <v>2019</v>
      </c>
      <c r="L989" s="31" t="s">
        <v>1130</v>
      </c>
      <c r="M989" s="31">
        <v>1964337.58</v>
      </c>
      <c r="N989" s="31">
        <f t="shared" si="27"/>
        <v>1650703.848739496</v>
      </c>
      <c r="O989" s="19"/>
      <c r="P989" s="19"/>
      <c r="Q989" s="19"/>
      <c r="R989" s="19"/>
      <c r="S989" s="19"/>
      <c r="T989" s="19"/>
    </row>
    <row r="990" spans="1:20">
      <c r="A990" s="23">
        <v>988</v>
      </c>
      <c r="B990" s="50">
        <v>160</v>
      </c>
      <c r="C990" s="94" t="s">
        <v>998</v>
      </c>
      <c r="D990" s="18"/>
      <c r="E990" s="19"/>
      <c r="F990" s="40">
        <v>5284.39</v>
      </c>
      <c r="G990" s="40">
        <v>4550.24</v>
      </c>
      <c r="H990" s="40">
        <v>12513.16</v>
      </c>
      <c r="I990" s="42">
        <v>1</v>
      </c>
      <c r="J990" s="42">
        <v>11</v>
      </c>
      <c r="K990" s="41">
        <v>2019</v>
      </c>
      <c r="L990" s="31" t="s">
        <v>1130</v>
      </c>
      <c r="M990" s="31">
        <v>2471528.69</v>
      </c>
      <c r="N990" s="31">
        <f t="shared" si="27"/>
        <v>2076914.8655462186</v>
      </c>
      <c r="O990" s="19"/>
      <c r="P990" s="19"/>
      <c r="Q990" s="19"/>
      <c r="R990" s="19"/>
      <c r="S990" s="19"/>
      <c r="T990" s="19"/>
    </row>
    <row r="991" spans="1:20">
      <c r="A991" s="18">
        <v>989</v>
      </c>
      <c r="B991" s="50">
        <v>161</v>
      </c>
      <c r="C991" s="94" t="s">
        <v>999</v>
      </c>
      <c r="D991" s="18"/>
      <c r="E991" s="19"/>
      <c r="F991" s="40">
        <v>9494.81</v>
      </c>
      <c r="G991" s="40">
        <v>7332.22</v>
      </c>
      <c r="H991" s="40">
        <v>20530.22</v>
      </c>
      <c r="I991" s="42">
        <v>20</v>
      </c>
      <c r="J991" s="42">
        <v>7</v>
      </c>
      <c r="K991" s="41">
        <v>2020</v>
      </c>
      <c r="L991" s="31" t="s">
        <v>1130</v>
      </c>
      <c r="M991" s="31">
        <v>3391720.66</v>
      </c>
      <c r="N991" s="31">
        <f t="shared" si="27"/>
        <v>2850185.4285714286</v>
      </c>
      <c r="O991" s="19"/>
      <c r="P991" s="19"/>
      <c r="Q991" s="19"/>
      <c r="R991" s="19"/>
      <c r="S991" s="19"/>
      <c r="T991" s="19"/>
    </row>
    <row r="992" spans="1:20">
      <c r="A992" s="23">
        <v>990</v>
      </c>
      <c r="B992" s="50">
        <v>162</v>
      </c>
      <c r="C992" s="94" t="s">
        <v>1000</v>
      </c>
      <c r="D992" s="18"/>
      <c r="E992" s="19"/>
      <c r="F992" s="40">
        <v>4397.95</v>
      </c>
      <c r="G992" s="40">
        <v>3222.86</v>
      </c>
      <c r="H992" s="40">
        <v>8862.8700000000008</v>
      </c>
      <c r="I992" s="42">
        <v>8</v>
      </c>
      <c r="J992" s="42">
        <v>4</v>
      </c>
      <c r="K992" s="41">
        <v>2019</v>
      </c>
      <c r="L992" s="31" t="s">
        <v>1130</v>
      </c>
      <c r="M992" s="31">
        <v>1912790.67</v>
      </c>
      <c r="N992" s="31">
        <f t="shared" si="27"/>
        <v>1607387.1176470588</v>
      </c>
      <c r="O992" s="19"/>
      <c r="P992" s="19"/>
      <c r="Q992" s="19"/>
      <c r="R992" s="19"/>
      <c r="S992" s="19"/>
      <c r="T992" s="19"/>
    </row>
    <row r="993" spans="1:20">
      <c r="A993" s="18">
        <v>991</v>
      </c>
      <c r="B993" s="50">
        <v>163</v>
      </c>
      <c r="C993" s="94" t="s">
        <v>1001</v>
      </c>
      <c r="D993" s="18"/>
      <c r="E993" s="19"/>
      <c r="F993" s="40">
        <v>1735.06</v>
      </c>
      <c r="G993" s="40">
        <v>1752.27</v>
      </c>
      <c r="H993" s="40">
        <v>4818.74</v>
      </c>
      <c r="I993" s="42">
        <v>1</v>
      </c>
      <c r="J993" s="42">
        <v>11</v>
      </c>
      <c r="K993" s="41">
        <v>2019</v>
      </c>
      <c r="L993" s="31" t="s">
        <v>1130</v>
      </c>
      <c r="M993" s="31">
        <v>835045.8</v>
      </c>
      <c r="N993" s="31">
        <f t="shared" si="27"/>
        <v>701719.15966386558</v>
      </c>
      <c r="O993" s="19"/>
      <c r="P993" s="19"/>
      <c r="Q993" s="19"/>
      <c r="R993" s="19"/>
      <c r="S993" s="19"/>
      <c r="T993" s="19"/>
    </row>
    <row r="994" spans="1:20">
      <c r="A994" s="23">
        <v>992</v>
      </c>
      <c r="B994" s="50">
        <v>164</v>
      </c>
      <c r="C994" s="94" t="s">
        <v>1002</v>
      </c>
      <c r="D994" s="18"/>
      <c r="E994" s="19"/>
      <c r="F994" s="40">
        <v>2207.75</v>
      </c>
      <c r="G994" s="40">
        <v>868.89</v>
      </c>
      <c r="H994" s="40">
        <v>27080.45</v>
      </c>
      <c r="I994" s="42">
        <v>8</v>
      </c>
      <c r="J994" s="42">
        <v>4</v>
      </c>
      <c r="K994" s="41">
        <v>2019</v>
      </c>
      <c r="L994" s="31" t="s">
        <v>1130</v>
      </c>
      <c r="M994" s="31">
        <v>827768.03</v>
      </c>
      <c r="N994" s="31">
        <f t="shared" si="27"/>
        <v>695603.38655462186</v>
      </c>
      <c r="O994" s="19"/>
      <c r="P994" s="19"/>
      <c r="Q994" s="19"/>
      <c r="R994" s="19"/>
      <c r="S994" s="19"/>
      <c r="T994" s="19"/>
    </row>
    <row r="995" spans="1:20">
      <c r="A995" s="18">
        <v>993</v>
      </c>
      <c r="B995" s="50">
        <v>165</v>
      </c>
      <c r="C995" s="94" t="s">
        <v>1003</v>
      </c>
      <c r="D995" s="18"/>
      <c r="E995" s="19"/>
      <c r="F995" s="40">
        <v>1774.08</v>
      </c>
      <c r="G995" s="40">
        <v>1270.24</v>
      </c>
      <c r="H995" s="40">
        <v>3493.16</v>
      </c>
      <c r="I995" s="42">
        <v>11</v>
      </c>
      <c r="J995" s="42">
        <v>4</v>
      </c>
      <c r="K995" s="41">
        <v>2019</v>
      </c>
      <c r="L995" s="31" t="s">
        <v>1130</v>
      </c>
      <c r="M995" s="31">
        <v>814901.05</v>
      </c>
      <c r="N995" s="31">
        <f t="shared" si="27"/>
        <v>684790.79831932776</v>
      </c>
      <c r="O995" s="19"/>
      <c r="P995" s="19"/>
      <c r="Q995" s="19"/>
      <c r="R995" s="19"/>
      <c r="S995" s="19"/>
      <c r="T995" s="19"/>
    </row>
    <row r="996" spans="1:20">
      <c r="A996" s="23">
        <v>994</v>
      </c>
      <c r="B996" s="50">
        <v>166</v>
      </c>
      <c r="C996" s="94" t="s">
        <v>1004</v>
      </c>
      <c r="D996" s="18"/>
      <c r="E996" s="19"/>
      <c r="F996" s="40">
        <v>2527.2399999999998</v>
      </c>
      <c r="G996" s="40">
        <v>2327.62</v>
      </c>
      <c r="H996" s="40">
        <v>6400.96</v>
      </c>
      <c r="I996" s="42">
        <v>15</v>
      </c>
      <c r="J996" s="42">
        <v>4</v>
      </c>
      <c r="K996" s="41">
        <v>2019</v>
      </c>
      <c r="L996" s="31" t="s">
        <v>1130</v>
      </c>
      <c r="M996" s="31">
        <v>727409.86</v>
      </c>
      <c r="N996" s="31">
        <f t="shared" si="27"/>
        <v>611268.78991596645</v>
      </c>
      <c r="O996" s="19"/>
      <c r="P996" s="19"/>
      <c r="Q996" s="19"/>
      <c r="R996" s="19"/>
      <c r="S996" s="19"/>
      <c r="T996" s="19"/>
    </row>
    <row r="997" spans="1:20">
      <c r="A997" s="18">
        <v>995</v>
      </c>
      <c r="B997" s="50">
        <v>167</v>
      </c>
      <c r="C997" s="94" t="s">
        <v>1005</v>
      </c>
      <c r="D997" s="18"/>
      <c r="E997" s="19"/>
      <c r="F997" s="40">
        <v>12531.01</v>
      </c>
      <c r="G997" s="40">
        <v>10887.19</v>
      </c>
      <c r="H997" s="40">
        <v>29395.41</v>
      </c>
      <c r="I997" s="42">
        <v>17</v>
      </c>
      <c r="J997" s="42">
        <v>4</v>
      </c>
      <c r="K997" s="41">
        <v>2019</v>
      </c>
      <c r="L997" s="31" t="s">
        <v>1130</v>
      </c>
      <c r="M997" s="31">
        <v>5552473.0099999998</v>
      </c>
      <c r="N997" s="31">
        <f>M997/1.19-0.01</f>
        <v>4665943.695882353</v>
      </c>
      <c r="O997" s="19"/>
      <c r="P997" s="19"/>
      <c r="Q997" s="19"/>
      <c r="R997" s="19"/>
      <c r="S997" s="19"/>
      <c r="T997" s="19"/>
    </row>
    <row r="998" spans="1:20">
      <c r="A998" s="23">
        <v>996</v>
      </c>
      <c r="B998" s="50">
        <v>168</v>
      </c>
      <c r="C998" s="94" t="s">
        <v>1006</v>
      </c>
      <c r="D998" s="18"/>
      <c r="E998" s="19"/>
      <c r="F998" s="40">
        <v>10039.219999999999</v>
      </c>
      <c r="G998" s="40">
        <v>9517.15</v>
      </c>
      <c r="H998" s="40">
        <v>26172.16</v>
      </c>
      <c r="I998" s="42">
        <v>30</v>
      </c>
      <c r="J998" s="42">
        <v>7</v>
      </c>
      <c r="K998" s="41">
        <v>2019</v>
      </c>
      <c r="L998" s="31" t="s">
        <v>1130</v>
      </c>
      <c r="M998" s="31">
        <v>2808667.99</v>
      </c>
      <c r="N998" s="31">
        <f t="shared" ref="N998:N1059" si="28">M998/1.19</f>
        <v>2360225.2016806724</v>
      </c>
      <c r="O998" s="19"/>
      <c r="P998" s="19"/>
      <c r="Q998" s="19"/>
      <c r="R998" s="19"/>
      <c r="S998" s="19"/>
      <c r="T998" s="19"/>
    </row>
    <row r="999" spans="1:20">
      <c r="A999" s="18">
        <v>997</v>
      </c>
      <c r="B999" s="50">
        <v>169</v>
      </c>
      <c r="C999" s="94" t="s">
        <v>1007</v>
      </c>
      <c r="D999" s="18"/>
      <c r="E999" s="19"/>
      <c r="F999" s="40">
        <v>3580.44</v>
      </c>
      <c r="G999" s="40">
        <v>3678.45</v>
      </c>
      <c r="H999" s="40">
        <v>9931.82</v>
      </c>
      <c r="I999" s="42">
        <v>4</v>
      </c>
      <c r="J999" s="42">
        <v>11</v>
      </c>
      <c r="K999" s="41">
        <v>2019</v>
      </c>
      <c r="L999" s="31" t="s">
        <v>1130</v>
      </c>
      <c r="M999" s="31">
        <v>925335.85</v>
      </c>
      <c r="N999" s="31">
        <f t="shared" si="28"/>
        <v>777593.15126050427</v>
      </c>
      <c r="O999" s="19"/>
      <c r="P999" s="19"/>
      <c r="Q999" s="19"/>
      <c r="R999" s="19"/>
      <c r="S999" s="19"/>
      <c r="T999" s="19"/>
    </row>
    <row r="1000" spans="1:20">
      <c r="A1000" s="23">
        <v>998</v>
      </c>
      <c r="B1000" s="50">
        <v>170</v>
      </c>
      <c r="C1000" s="94" t="s">
        <v>1008</v>
      </c>
      <c r="D1000" s="18"/>
      <c r="E1000" s="19"/>
      <c r="F1000" s="40">
        <v>2735.5</v>
      </c>
      <c r="G1000" s="40">
        <v>2267.33</v>
      </c>
      <c r="H1000" s="40">
        <v>6235.16</v>
      </c>
      <c r="I1000" s="42">
        <v>4</v>
      </c>
      <c r="J1000" s="42">
        <v>11</v>
      </c>
      <c r="K1000" s="41">
        <v>2019</v>
      </c>
      <c r="L1000" s="31" t="s">
        <v>1130</v>
      </c>
      <c r="M1000" s="31">
        <v>1077194.48</v>
      </c>
      <c r="N1000" s="31">
        <f t="shared" si="28"/>
        <v>905205.44537815126</v>
      </c>
      <c r="O1000" s="19"/>
      <c r="P1000" s="19"/>
      <c r="Q1000" s="19"/>
      <c r="R1000" s="19"/>
      <c r="S1000" s="19"/>
      <c r="T1000" s="19"/>
    </row>
    <row r="1001" spans="1:20">
      <c r="A1001" s="18">
        <v>999</v>
      </c>
      <c r="B1001" s="50">
        <v>171</v>
      </c>
      <c r="C1001" s="94" t="s">
        <v>1009</v>
      </c>
      <c r="D1001" s="18"/>
      <c r="E1001" s="19"/>
      <c r="F1001" s="40">
        <v>3028.74</v>
      </c>
      <c r="G1001" s="40">
        <v>2183.7600000000002</v>
      </c>
      <c r="H1001" s="40">
        <v>6005.34</v>
      </c>
      <c r="I1001" s="42">
        <v>20</v>
      </c>
      <c r="J1001" s="42">
        <v>6</v>
      </c>
      <c r="K1001" s="41">
        <v>2019</v>
      </c>
      <c r="L1001" s="31" t="s">
        <v>1130</v>
      </c>
      <c r="M1001" s="31">
        <v>1442699.47</v>
      </c>
      <c r="N1001" s="31">
        <f t="shared" si="28"/>
        <v>1212352.4957983193</v>
      </c>
      <c r="O1001" s="19"/>
      <c r="P1001" s="19"/>
      <c r="Q1001" s="19"/>
      <c r="R1001" s="19"/>
      <c r="S1001" s="19"/>
      <c r="T1001" s="19"/>
    </row>
    <row r="1002" spans="1:20">
      <c r="A1002" s="23">
        <v>1000</v>
      </c>
      <c r="B1002" s="50">
        <v>172</v>
      </c>
      <c r="C1002" s="94" t="s">
        <v>1010</v>
      </c>
      <c r="D1002" s="18"/>
      <c r="E1002" s="19"/>
      <c r="F1002" s="40">
        <v>2150.87</v>
      </c>
      <c r="G1002" s="40">
        <v>1604.75</v>
      </c>
      <c r="H1002" s="40">
        <v>4493.3</v>
      </c>
      <c r="I1002" s="42">
        <v>16</v>
      </c>
      <c r="J1002" s="42">
        <v>5</v>
      </c>
      <c r="K1002" s="41">
        <v>2019</v>
      </c>
      <c r="L1002" s="31" t="s">
        <v>1130</v>
      </c>
      <c r="M1002" s="31">
        <v>1406238.71</v>
      </c>
      <c r="N1002" s="31">
        <f t="shared" si="28"/>
        <v>1181713.2016806724</v>
      </c>
      <c r="O1002" s="19"/>
      <c r="P1002" s="19"/>
      <c r="Q1002" s="19"/>
      <c r="R1002" s="19"/>
      <c r="S1002" s="19"/>
      <c r="T1002" s="19"/>
    </row>
    <row r="1003" spans="1:20">
      <c r="A1003" s="18">
        <v>1001</v>
      </c>
      <c r="B1003" s="50">
        <v>173</v>
      </c>
      <c r="C1003" s="94" t="s">
        <v>1011</v>
      </c>
      <c r="D1003" s="18"/>
      <c r="E1003" s="19"/>
      <c r="F1003" s="40">
        <v>3083.23</v>
      </c>
      <c r="G1003" s="40">
        <v>2149.4899999999998</v>
      </c>
      <c r="H1003" s="40">
        <v>5911.1</v>
      </c>
      <c r="I1003" s="42">
        <v>15</v>
      </c>
      <c r="J1003" s="42">
        <v>7</v>
      </c>
      <c r="K1003" s="41">
        <v>2019</v>
      </c>
      <c r="L1003" s="31" t="s">
        <v>1130</v>
      </c>
      <c r="M1003" s="31">
        <v>1567029.82</v>
      </c>
      <c r="N1003" s="31">
        <f t="shared" si="28"/>
        <v>1316831.7815126053</v>
      </c>
      <c r="O1003" s="19"/>
      <c r="P1003" s="19"/>
      <c r="Q1003" s="19"/>
      <c r="R1003" s="19"/>
      <c r="S1003" s="19"/>
      <c r="T1003" s="19"/>
    </row>
    <row r="1004" spans="1:20">
      <c r="A1004" s="23">
        <v>1002</v>
      </c>
      <c r="B1004" s="50">
        <v>174</v>
      </c>
      <c r="C1004" s="94" t="s">
        <v>1012</v>
      </c>
      <c r="D1004" s="18"/>
      <c r="E1004" s="19"/>
      <c r="F1004" s="40">
        <v>2375.48</v>
      </c>
      <c r="G1004" s="40">
        <v>1866.95</v>
      </c>
      <c r="H1004" s="40">
        <v>5040.7700000000004</v>
      </c>
      <c r="I1004" s="42">
        <v>8</v>
      </c>
      <c r="J1004" s="42">
        <v>4</v>
      </c>
      <c r="K1004" s="41">
        <v>2019</v>
      </c>
      <c r="L1004" s="31" t="s">
        <v>1130</v>
      </c>
      <c r="M1004" s="31">
        <v>1107408.1599999999</v>
      </c>
      <c r="N1004" s="31">
        <f t="shared" si="28"/>
        <v>930595.09243697475</v>
      </c>
      <c r="O1004" s="19"/>
      <c r="P1004" s="19"/>
      <c r="Q1004" s="19"/>
      <c r="R1004" s="19"/>
      <c r="S1004" s="19"/>
      <c r="T1004" s="19"/>
    </row>
    <row r="1005" spans="1:20" ht="31.2">
      <c r="A1005" s="18">
        <v>1003</v>
      </c>
      <c r="B1005" s="50">
        <v>175</v>
      </c>
      <c r="C1005" s="94" t="s">
        <v>1142</v>
      </c>
      <c r="D1005" s="18"/>
      <c r="E1005" s="19"/>
      <c r="F1005" s="40">
        <v>5575.74</v>
      </c>
      <c r="G1005" s="40">
        <v>4371.1099999999997</v>
      </c>
      <c r="H1005" s="40">
        <v>12020.55</v>
      </c>
      <c r="I1005" s="42">
        <v>4</v>
      </c>
      <c r="J1005" s="42">
        <v>11</v>
      </c>
      <c r="K1005" s="41">
        <v>219</v>
      </c>
      <c r="L1005" s="31" t="s">
        <v>1130</v>
      </c>
      <c r="M1005" s="31">
        <v>1422503.26</v>
      </c>
      <c r="N1005" s="31">
        <f t="shared" si="28"/>
        <v>1195380.8907563025</v>
      </c>
      <c r="O1005" s="19"/>
      <c r="P1005" s="19"/>
      <c r="Q1005" s="19"/>
      <c r="R1005" s="19"/>
      <c r="S1005" s="19"/>
      <c r="T1005" s="19"/>
    </row>
    <row r="1006" spans="1:20">
      <c r="A1006" s="23">
        <v>1004</v>
      </c>
      <c r="B1006" s="50">
        <v>176</v>
      </c>
      <c r="C1006" s="94" t="s">
        <v>1013</v>
      </c>
      <c r="D1006" s="18"/>
      <c r="E1006" s="19"/>
      <c r="F1006" s="40">
        <v>6973.99</v>
      </c>
      <c r="G1006" s="40">
        <v>7319.42</v>
      </c>
      <c r="H1006" s="40">
        <v>19762.43</v>
      </c>
      <c r="I1006" s="42">
        <v>25</v>
      </c>
      <c r="J1006" s="42">
        <v>11</v>
      </c>
      <c r="K1006" s="41">
        <v>2019</v>
      </c>
      <c r="L1006" s="31" t="s">
        <v>1130</v>
      </c>
      <c r="M1006" s="31">
        <v>2425994.23</v>
      </c>
      <c r="N1006" s="31">
        <f t="shared" si="28"/>
        <v>2038650.6134453781</v>
      </c>
      <c r="O1006" s="19"/>
      <c r="P1006" s="19"/>
      <c r="Q1006" s="19"/>
      <c r="R1006" s="19"/>
      <c r="S1006" s="19"/>
      <c r="T1006" s="19"/>
    </row>
    <row r="1007" spans="1:20">
      <c r="A1007" s="18">
        <v>1005</v>
      </c>
      <c r="B1007" s="50">
        <v>177</v>
      </c>
      <c r="C1007" s="94" t="s">
        <v>1014</v>
      </c>
      <c r="D1007" s="18"/>
      <c r="E1007" s="19"/>
      <c r="F1007" s="40">
        <v>10499.22</v>
      </c>
      <c r="G1007" s="40">
        <v>9398.07</v>
      </c>
      <c r="H1007" s="40">
        <v>25844.69</v>
      </c>
      <c r="I1007" s="42">
        <v>25</v>
      </c>
      <c r="J1007" s="42">
        <v>6</v>
      </c>
      <c r="K1007" s="41">
        <v>2019</v>
      </c>
      <c r="L1007" s="31" t="s">
        <v>1130</v>
      </c>
      <c r="M1007" s="31">
        <v>3163049.44</v>
      </c>
      <c r="N1007" s="31">
        <f t="shared" si="28"/>
        <v>2658024.7394957985</v>
      </c>
      <c r="O1007" s="19"/>
      <c r="P1007" s="19"/>
      <c r="Q1007" s="19"/>
      <c r="R1007" s="19"/>
      <c r="S1007" s="19"/>
      <c r="T1007" s="19"/>
    </row>
    <row r="1008" spans="1:20">
      <c r="A1008" s="23">
        <v>1006</v>
      </c>
      <c r="B1008" s="50">
        <v>178</v>
      </c>
      <c r="C1008" s="94" t="s">
        <v>1015</v>
      </c>
      <c r="D1008" s="18"/>
      <c r="E1008" s="19"/>
      <c r="F1008" s="40">
        <v>8420.11</v>
      </c>
      <c r="G1008" s="40">
        <v>6903.35</v>
      </c>
      <c r="H1008" s="40">
        <v>18984.21</v>
      </c>
      <c r="I1008" s="42">
        <v>15</v>
      </c>
      <c r="J1008" s="42">
        <v>4</v>
      </c>
      <c r="K1008" s="41">
        <v>2019</v>
      </c>
      <c r="L1008" s="31" t="s">
        <v>1130</v>
      </c>
      <c r="M1008" s="31">
        <v>3769952.18</v>
      </c>
      <c r="N1008" s="31">
        <f t="shared" si="28"/>
        <v>3168027.042016807</v>
      </c>
      <c r="O1008" s="19"/>
      <c r="P1008" s="19"/>
      <c r="Q1008" s="19"/>
      <c r="R1008" s="19"/>
      <c r="S1008" s="19"/>
      <c r="T1008" s="19"/>
    </row>
    <row r="1009" spans="1:20">
      <c r="A1009" s="18">
        <v>1007</v>
      </c>
      <c r="B1009" s="50">
        <v>179</v>
      </c>
      <c r="C1009" s="94" t="s">
        <v>1016</v>
      </c>
      <c r="D1009" s="18"/>
      <c r="E1009" s="19"/>
      <c r="F1009" s="40">
        <v>3639.73</v>
      </c>
      <c r="G1009" s="40">
        <v>3058.25</v>
      </c>
      <c r="H1009" s="40">
        <v>8410.19</v>
      </c>
      <c r="I1009" s="42">
        <v>5</v>
      </c>
      <c r="J1009" s="42">
        <v>7</v>
      </c>
      <c r="K1009" s="41">
        <v>2019</v>
      </c>
      <c r="L1009" s="31" t="s">
        <v>1130</v>
      </c>
      <c r="M1009" s="31">
        <v>1360655.61</v>
      </c>
      <c r="N1009" s="31">
        <f t="shared" si="28"/>
        <v>1143408.0756302522</v>
      </c>
      <c r="O1009" s="19"/>
      <c r="P1009" s="19"/>
      <c r="Q1009" s="19"/>
      <c r="R1009" s="19"/>
      <c r="S1009" s="19"/>
      <c r="T1009" s="19"/>
    </row>
    <row r="1010" spans="1:20">
      <c r="A1010" s="23">
        <v>1008</v>
      </c>
      <c r="B1010" s="50">
        <v>180</v>
      </c>
      <c r="C1010" s="94" t="s">
        <v>1017</v>
      </c>
      <c r="D1010" s="18"/>
      <c r="E1010" s="19"/>
      <c r="F1010" s="40">
        <v>2806.26</v>
      </c>
      <c r="G1010" s="40">
        <v>2554.96</v>
      </c>
      <c r="H1010" s="40">
        <v>7026.14</v>
      </c>
      <c r="I1010" s="42">
        <v>31</v>
      </c>
      <c r="J1010" s="42">
        <v>5</v>
      </c>
      <c r="K1010" s="41">
        <v>2019</v>
      </c>
      <c r="L1010" s="31" t="s">
        <v>1130</v>
      </c>
      <c r="M1010" s="31">
        <v>766205.07</v>
      </c>
      <c r="N1010" s="31">
        <f t="shared" si="28"/>
        <v>643869.80672268907</v>
      </c>
      <c r="O1010" s="19"/>
      <c r="P1010" s="19"/>
      <c r="Q1010" s="19"/>
      <c r="R1010" s="19"/>
      <c r="S1010" s="19"/>
      <c r="T1010" s="19"/>
    </row>
    <row r="1011" spans="1:20">
      <c r="A1011" s="18">
        <v>1009</v>
      </c>
      <c r="B1011" s="50">
        <v>181</v>
      </c>
      <c r="C1011" s="94" t="s">
        <v>1018</v>
      </c>
      <c r="D1011" s="18"/>
      <c r="E1011" s="19"/>
      <c r="F1011" s="40">
        <v>2270.9499999999998</v>
      </c>
      <c r="G1011" s="40">
        <v>1872.55</v>
      </c>
      <c r="H1011" s="40">
        <v>5055.8900000000003</v>
      </c>
      <c r="I1011" s="42">
        <v>4</v>
      </c>
      <c r="J1011" s="42">
        <v>4</v>
      </c>
      <c r="K1011" s="41">
        <v>2019</v>
      </c>
      <c r="L1011" s="31" t="s">
        <v>1130</v>
      </c>
      <c r="M1011" s="31">
        <v>1028208.54</v>
      </c>
      <c r="N1011" s="31">
        <f>M1011/1.19-0.01</f>
        <v>864040.77991596644</v>
      </c>
      <c r="O1011" s="19"/>
      <c r="P1011" s="19"/>
      <c r="Q1011" s="19"/>
      <c r="R1011" s="19"/>
      <c r="S1011" s="19"/>
      <c r="T1011" s="19"/>
    </row>
    <row r="1012" spans="1:20">
      <c r="A1012" s="23">
        <v>1010</v>
      </c>
      <c r="B1012" s="50">
        <v>182</v>
      </c>
      <c r="C1012" s="94" t="s">
        <v>1019</v>
      </c>
      <c r="D1012" s="18"/>
      <c r="E1012" s="19"/>
      <c r="F1012" s="40">
        <v>2243.7800000000002</v>
      </c>
      <c r="G1012" s="40">
        <v>1615.71</v>
      </c>
      <c r="H1012" s="40">
        <v>4685.5600000000004</v>
      </c>
      <c r="I1012" s="42">
        <v>10</v>
      </c>
      <c r="J1012" s="42">
        <v>4</v>
      </c>
      <c r="K1012" s="41">
        <v>2019</v>
      </c>
      <c r="L1012" s="31" t="s">
        <v>1130</v>
      </c>
      <c r="M1012" s="31">
        <v>1034270.62</v>
      </c>
      <c r="N1012" s="31">
        <f t="shared" si="28"/>
        <v>869134.97478991596</v>
      </c>
      <c r="O1012" s="19"/>
      <c r="P1012" s="19"/>
      <c r="Q1012" s="19"/>
      <c r="R1012" s="19"/>
      <c r="S1012" s="19"/>
      <c r="T1012" s="19"/>
    </row>
    <row r="1013" spans="1:20">
      <c r="A1013" s="18">
        <v>1011</v>
      </c>
      <c r="B1013" s="50">
        <v>183</v>
      </c>
      <c r="C1013" s="94" t="s">
        <v>1020</v>
      </c>
      <c r="D1013" s="18"/>
      <c r="E1013" s="19"/>
      <c r="F1013" s="40">
        <v>5014.78</v>
      </c>
      <c r="G1013" s="40">
        <v>3140.03</v>
      </c>
      <c r="H1013" s="40">
        <v>8635.08</v>
      </c>
      <c r="I1013" s="42">
        <v>4</v>
      </c>
      <c r="J1013" s="42">
        <v>4</v>
      </c>
      <c r="K1013" s="41">
        <v>2019</v>
      </c>
      <c r="L1013" s="31" t="s">
        <v>1130</v>
      </c>
      <c r="M1013" s="31">
        <v>2011741.92</v>
      </c>
      <c r="N1013" s="31">
        <f>M1013/1.19-0.01</f>
        <v>1690539.4185714286</v>
      </c>
      <c r="O1013" s="19"/>
      <c r="P1013" s="19"/>
      <c r="Q1013" s="19"/>
      <c r="R1013" s="19"/>
      <c r="S1013" s="19"/>
      <c r="T1013" s="19"/>
    </row>
    <row r="1014" spans="1:20">
      <c r="A1014" s="23">
        <v>1012</v>
      </c>
      <c r="B1014" s="50">
        <v>184</v>
      </c>
      <c r="C1014" s="94" t="s">
        <v>1021</v>
      </c>
      <c r="D1014" s="18"/>
      <c r="E1014" s="19"/>
      <c r="F1014" s="40">
        <v>10756.78</v>
      </c>
      <c r="G1014" s="40">
        <v>10305.969999999999</v>
      </c>
      <c r="H1014" s="40">
        <v>28856.720000000001</v>
      </c>
      <c r="I1014" s="42">
        <v>24</v>
      </c>
      <c r="J1014" s="42">
        <v>6</v>
      </c>
      <c r="K1014" s="41">
        <v>2019</v>
      </c>
      <c r="L1014" s="31" t="s">
        <v>1130</v>
      </c>
      <c r="M1014" s="31">
        <v>3075644.35</v>
      </c>
      <c r="N1014" s="31">
        <f t="shared" si="28"/>
        <v>2584575.0840336136</v>
      </c>
      <c r="O1014" s="19"/>
      <c r="P1014" s="19"/>
      <c r="Q1014" s="19"/>
      <c r="R1014" s="19"/>
      <c r="S1014" s="19"/>
      <c r="T1014" s="19"/>
    </row>
    <row r="1015" spans="1:20">
      <c r="A1015" s="18">
        <v>1013</v>
      </c>
      <c r="B1015" s="50">
        <v>185</v>
      </c>
      <c r="C1015" s="94" t="s">
        <v>1022</v>
      </c>
      <c r="D1015" s="18"/>
      <c r="E1015" s="19"/>
      <c r="F1015" s="40">
        <v>4008.04</v>
      </c>
      <c r="G1015" s="40">
        <v>4864.01</v>
      </c>
      <c r="H1015" s="40">
        <v>13376.03</v>
      </c>
      <c r="I1015" s="42">
        <v>25</v>
      </c>
      <c r="J1015" s="42">
        <v>7</v>
      </c>
      <c r="K1015" s="41">
        <v>2019</v>
      </c>
      <c r="L1015" s="31" t="s">
        <v>1130</v>
      </c>
      <c r="M1015" s="31">
        <v>1235723.1399999999</v>
      </c>
      <c r="N1015" s="31">
        <f t="shared" si="28"/>
        <v>1038422.8067226891</v>
      </c>
      <c r="O1015" s="19"/>
      <c r="P1015" s="19"/>
      <c r="Q1015" s="19"/>
      <c r="R1015" s="19"/>
      <c r="S1015" s="19"/>
      <c r="T1015" s="19"/>
    </row>
    <row r="1016" spans="1:20">
      <c r="A1016" s="23">
        <v>1014</v>
      </c>
      <c r="B1016" s="50">
        <v>186</v>
      </c>
      <c r="C1016" s="94" t="s">
        <v>1023</v>
      </c>
      <c r="D1016" s="18"/>
      <c r="E1016" s="19"/>
      <c r="F1016" s="40">
        <v>3575.14</v>
      </c>
      <c r="G1016" s="40">
        <v>3713.07</v>
      </c>
      <c r="H1016" s="40">
        <v>10025.290000000001</v>
      </c>
      <c r="I1016" s="42">
        <v>25</v>
      </c>
      <c r="J1016" s="42">
        <v>11</v>
      </c>
      <c r="K1016" s="41">
        <v>2019</v>
      </c>
      <c r="L1016" s="31" t="s">
        <v>1130</v>
      </c>
      <c r="M1016" s="31">
        <v>1099634.81</v>
      </c>
      <c r="N1016" s="31">
        <f t="shared" si="28"/>
        <v>924062.86554621859</v>
      </c>
      <c r="O1016" s="19"/>
      <c r="P1016" s="19"/>
      <c r="Q1016" s="19"/>
      <c r="R1016" s="19"/>
      <c r="S1016" s="19"/>
      <c r="T1016" s="19"/>
    </row>
    <row r="1017" spans="1:20">
      <c r="A1017" s="18">
        <v>1015</v>
      </c>
      <c r="B1017" s="50">
        <v>187</v>
      </c>
      <c r="C1017" s="94" t="s">
        <v>1024</v>
      </c>
      <c r="D1017" s="18"/>
      <c r="E1017" s="19"/>
      <c r="F1017" s="40">
        <v>3720.84</v>
      </c>
      <c r="G1017" s="40">
        <v>3667.28</v>
      </c>
      <c r="H1017" s="40">
        <v>9901.66</v>
      </c>
      <c r="I1017" s="42">
        <v>5</v>
      </c>
      <c r="J1017" s="42">
        <v>11</v>
      </c>
      <c r="K1017" s="41">
        <v>2019</v>
      </c>
      <c r="L1017" s="31" t="s">
        <v>1130</v>
      </c>
      <c r="M1017" s="31">
        <v>967000.43</v>
      </c>
      <c r="N1017" s="31">
        <f t="shared" si="28"/>
        <v>812605.40336134459</v>
      </c>
      <c r="O1017" s="19"/>
      <c r="P1017" s="19"/>
      <c r="Q1017" s="19"/>
      <c r="R1017" s="19"/>
      <c r="S1017" s="19"/>
      <c r="T1017" s="19"/>
    </row>
    <row r="1018" spans="1:20">
      <c r="A1018" s="23">
        <v>1016</v>
      </c>
      <c r="B1018" s="50">
        <v>188</v>
      </c>
      <c r="C1018" s="94" t="s">
        <v>1025</v>
      </c>
      <c r="D1018" s="18"/>
      <c r="E1018" s="19"/>
      <c r="F1018" s="40">
        <v>2734.98</v>
      </c>
      <c r="G1018" s="40">
        <v>2679.55</v>
      </c>
      <c r="H1018" s="40">
        <v>7368.76</v>
      </c>
      <c r="I1018" s="42">
        <v>20</v>
      </c>
      <c r="J1018" s="42">
        <v>5</v>
      </c>
      <c r="K1018" s="41">
        <v>2019</v>
      </c>
      <c r="L1018" s="31" t="s">
        <v>1130</v>
      </c>
      <c r="M1018" s="31">
        <v>1311143.45</v>
      </c>
      <c r="N1018" s="31">
        <f>M1018/1.19+0.01</f>
        <v>1101801.228487395</v>
      </c>
      <c r="O1018" s="19"/>
      <c r="P1018" s="19"/>
      <c r="Q1018" s="19"/>
      <c r="R1018" s="19"/>
      <c r="S1018" s="19"/>
      <c r="T1018" s="19"/>
    </row>
    <row r="1019" spans="1:20">
      <c r="A1019" s="18">
        <v>1017</v>
      </c>
      <c r="B1019" s="50">
        <v>189</v>
      </c>
      <c r="C1019" s="94" t="s">
        <v>1026</v>
      </c>
      <c r="D1019" s="18"/>
      <c r="E1019" s="19"/>
      <c r="F1019" s="40">
        <v>1975.5</v>
      </c>
      <c r="G1019" s="40">
        <v>1557.04</v>
      </c>
      <c r="H1019" s="40">
        <v>4204.01</v>
      </c>
      <c r="I1019" s="42">
        <v>4</v>
      </c>
      <c r="J1019" s="42">
        <v>4</v>
      </c>
      <c r="K1019" s="41">
        <v>2019</v>
      </c>
      <c r="L1019" s="31" t="s">
        <v>1130</v>
      </c>
      <c r="M1019" s="31">
        <v>818538.56</v>
      </c>
      <c r="N1019" s="31">
        <f>M1019/1.19-0.01</f>
        <v>687847.51941176481</v>
      </c>
      <c r="O1019" s="19"/>
      <c r="P1019" s="19"/>
      <c r="Q1019" s="19"/>
      <c r="R1019" s="19"/>
      <c r="S1019" s="19"/>
      <c r="T1019" s="19"/>
    </row>
    <row r="1020" spans="1:20">
      <c r="A1020" s="23">
        <v>1018</v>
      </c>
      <c r="B1020" s="50">
        <v>190</v>
      </c>
      <c r="C1020" s="94" t="s">
        <v>1027</v>
      </c>
      <c r="D1020" s="18"/>
      <c r="E1020" s="19"/>
      <c r="F1020" s="40">
        <v>5550.83</v>
      </c>
      <c r="G1020" s="40">
        <v>3586.31</v>
      </c>
      <c r="H1020" s="40">
        <v>9683.0400000000009</v>
      </c>
      <c r="I1020" s="42">
        <v>14</v>
      </c>
      <c r="J1020" s="42">
        <v>5</v>
      </c>
      <c r="K1020" s="41">
        <v>2019</v>
      </c>
      <c r="L1020" s="31" t="s">
        <v>1130</v>
      </c>
      <c r="M1020" s="31">
        <v>2530403.29</v>
      </c>
      <c r="N1020" s="31">
        <f>M1020/1.19-0.01</f>
        <v>2126389.3093277314</v>
      </c>
      <c r="O1020" s="19"/>
      <c r="P1020" s="19"/>
      <c r="Q1020" s="19"/>
      <c r="R1020" s="19"/>
      <c r="S1020" s="19"/>
      <c r="T1020" s="19"/>
    </row>
    <row r="1021" spans="1:20">
      <c r="A1021" s="18">
        <v>1019</v>
      </c>
      <c r="B1021" s="50">
        <v>191</v>
      </c>
      <c r="C1021" s="94" t="s">
        <v>1028</v>
      </c>
      <c r="D1021" s="18"/>
      <c r="E1021" s="19"/>
      <c r="F1021" s="40">
        <v>6711.62</v>
      </c>
      <c r="G1021" s="40">
        <v>5295.75</v>
      </c>
      <c r="H1021" s="40">
        <v>14563.31</v>
      </c>
      <c r="I1021" s="42">
        <v>27</v>
      </c>
      <c r="J1021" s="42">
        <v>11</v>
      </c>
      <c r="K1021" s="41">
        <v>2019</v>
      </c>
      <c r="L1021" s="31" t="s">
        <v>1130</v>
      </c>
      <c r="M1021" s="31">
        <v>2833252.96</v>
      </c>
      <c r="N1021" s="31">
        <f t="shared" si="28"/>
        <v>2380884.8403361347</v>
      </c>
      <c r="O1021" s="19"/>
      <c r="P1021" s="19"/>
      <c r="Q1021" s="19"/>
      <c r="R1021" s="19"/>
      <c r="S1021" s="19"/>
      <c r="T1021" s="19"/>
    </row>
    <row r="1022" spans="1:20">
      <c r="A1022" s="23">
        <v>1020</v>
      </c>
      <c r="B1022" s="50">
        <v>192</v>
      </c>
      <c r="C1022" s="94" t="s">
        <v>1029</v>
      </c>
      <c r="D1022" s="18"/>
      <c r="E1022" s="19"/>
      <c r="F1022" s="40">
        <v>4291.4399999999996</v>
      </c>
      <c r="G1022" s="40">
        <v>3416.16</v>
      </c>
      <c r="H1022" s="40">
        <v>9394.44</v>
      </c>
      <c r="I1022" s="42">
        <v>12</v>
      </c>
      <c r="J1022" s="42">
        <v>4</v>
      </c>
      <c r="K1022" s="41">
        <v>2019</v>
      </c>
      <c r="L1022" s="31" t="s">
        <v>1130</v>
      </c>
      <c r="M1022" s="31">
        <v>1869115.66</v>
      </c>
      <c r="N1022" s="31">
        <f>M1022/1.19-0.01</f>
        <v>1570685.4185714286</v>
      </c>
      <c r="O1022" s="19"/>
      <c r="P1022" s="19"/>
      <c r="Q1022" s="19"/>
      <c r="R1022" s="19"/>
      <c r="S1022" s="19"/>
      <c r="T1022" s="19"/>
    </row>
    <row r="1023" spans="1:20">
      <c r="A1023" s="18">
        <v>1021</v>
      </c>
      <c r="B1023" s="50">
        <v>193</v>
      </c>
      <c r="C1023" s="94" t="s">
        <v>1030</v>
      </c>
      <c r="D1023" s="18"/>
      <c r="E1023" s="19"/>
      <c r="F1023" s="40">
        <v>4115.3100000000004</v>
      </c>
      <c r="G1023" s="40">
        <v>3214.49</v>
      </c>
      <c r="H1023" s="40">
        <v>9000.57</v>
      </c>
      <c r="I1023" s="42">
        <v>4</v>
      </c>
      <c r="J1023" s="42">
        <v>4</v>
      </c>
      <c r="K1023" s="41">
        <v>2019</v>
      </c>
      <c r="L1023" s="31" t="s">
        <v>1130</v>
      </c>
      <c r="M1023" s="31">
        <v>1868827.51</v>
      </c>
      <c r="N1023" s="31">
        <f>M1023/1.19-0.01</f>
        <v>1570443.2757142857</v>
      </c>
      <c r="O1023" s="19"/>
      <c r="P1023" s="19"/>
      <c r="Q1023" s="19"/>
      <c r="R1023" s="19"/>
      <c r="S1023" s="19"/>
      <c r="T1023" s="19"/>
    </row>
    <row r="1024" spans="1:20">
      <c r="A1024" s="23">
        <v>1022</v>
      </c>
      <c r="B1024" s="50">
        <v>194</v>
      </c>
      <c r="C1024" s="94" t="s">
        <v>1031</v>
      </c>
      <c r="D1024" s="18"/>
      <c r="E1024" s="19"/>
      <c r="F1024" s="40">
        <v>4372.33</v>
      </c>
      <c r="G1024" s="40">
        <v>3421.06</v>
      </c>
      <c r="H1024" s="40">
        <v>9407.92</v>
      </c>
      <c r="I1024" s="42">
        <v>5</v>
      </c>
      <c r="J1024" s="42">
        <v>4</v>
      </c>
      <c r="K1024" s="41">
        <v>2019</v>
      </c>
      <c r="L1024" s="31" t="s">
        <v>1130</v>
      </c>
      <c r="M1024" s="31">
        <v>1743047.87</v>
      </c>
      <c r="N1024" s="31">
        <f>M1024/1.19-0.01</f>
        <v>1464746.0992436977</v>
      </c>
      <c r="O1024" s="19"/>
      <c r="P1024" s="19"/>
      <c r="Q1024" s="19"/>
      <c r="R1024" s="19"/>
      <c r="S1024" s="19"/>
      <c r="T1024" s="19"/>
    </row>
    <row r="1025" spans="1:20">
      <c r="A1025" s="18">
        <v>1023</v>
      </c>
      <c r="B1025" s="50">
        <v>195</v>
      </c>
      <c r="C1025" s="94" t="s">
        <v>1032</v>
      </c>
      <c r="D1025" s="18"/>
      <c r="E1025" s="19"/>
      <c r="F1025" s="40">
        <v>2752.4</v>
      </c>
      <c r="G1025" s="40">
        <v>2788.71</v>
      </c>
      <c r="H1025" s="40">
        <v>7696.84</v>
      </c>
      <c r="I1025" s="42">
        <v>21</v>
      </c>
      <c r="J1025" s="42">
        <v>5</v>
      </c>
      <c r="K1025" s="41">
        <v>2019</v>
      </c>
      <c r="L1025" s="31" t="s">
        <v>1130</v>
      </c>
      <c r="M1025" s="31">
        <v>1282383.77</v>
      </c>
      <c r="N1025" s="31">
        <f t="shared" si="28"/>
        <v>1077633.4201680673</v>
      </c>
      <c r="O1025" s="19"/>
      <c r="P1025" s="19"/>
      <c r="Q1025" s="19"/>
      <c r="R1025" s="19"/>
      <c r="S1025" s="19"/>
      <c r="T1025" s="19"/>
    </row>
    <row r="1026" spans="1:20">
      <c r="A1026" s="23">
        <v>1024</v>
      </c>
      <c r="B1026" s="50">
        <v>196</v>
      </c>
      <c r="C1026" s="91" t="s">
        <v>1033</v>
      </c>
      <c r="D1026" s="18"/>
      <c r="E1026" s="19"/>
      <c r="F1026" s="40">
        <v>8950.08</v>
      </c>
      <c r="G1026" s="40">
        <v>7846.46</v>
      </c>
      <c r="H1026" s="40">
        <v>21185.439999999999</v>
      </c>
      <c r="I1026" s="42">
        <v>24</v>
      </c>
      <c r="J1026" s="42">
        <v>6</v>
      </c>
      <c r="K1026" s="41">
        <v>2019</v>
      </c>
      <c r="L1026" s="31" t="s">
        <v>1130</v>
      </c>
      <c r="M1026" s="31">
        <v>2705723.68</v>
      </c>
      <c r="N1026" s="31">
        <f>M1026/1.19-0.01</f>
        <v>2273717.368151261</v>
      </c>
      <c r="O1026" s="19"/>
      <c r="P1026" s="19"/>
      <c r="Q1026" s="19"/>
      <c r="R1026" s="19"/>
      <c r="S1026" s="19"/>
      <c r="T1026" s="19"/>
    </row>
    <row r="1027" spans="1:20">
      <c r="A1027" s="18">
        <v>1025</v>
      </c>
      <c r="B1027" s="50">
        <v>197</v>
      </c>
      <c r="C1027" s="91" t="s">
        <v>1034</v>
      </c>
      <c r="D1027" s="18"/>
      <c r="E1027" s="19"/>
      <c r="F1027" s="40">
        <v>1801.59</v>
      </c>
      <c r="G1027" s="40">
        <v>1381.7</v>
      </c>
      <c r="H1027" s="40">
        <v>3799.68</v>
      </c>
      <c r="I1027" s="42">
        <v>12</v>
      </c>
      <c r="J1027" s="42">
        <v>4</v>
      </c>
      <c r="K1027" s="41">
        <v>2019</v>
      </c>
      <c r="L1027" s="31" t="s">
        <v>1130</v>
      </c>
      <c r="M1027" s="31">
        <v>816364.57</v>
      </c>
      <c r="N1027" s="31">
        <f>M1027/1.19-0.01</f>
        <v>686020.63705882349</v>
      </c>
      <c r="O1027" s="19"/>
      <c r="P1027" s="19"/>
      <c r="Q1027" s="19"/>
      <c r="R1027" s="19"/>
      <c r="S1027" s="19"/>
      <c r="T1027" s="19"/>
    </row>
    <row r="1028" spans="1:20">
      <c r="A1028" s="23">
        <v>1026</v>
      </c>
      <c r="B1028" s="50">
        <v>198</v>
      </c>
      <c r="C1028" s="91" t="s">
        <v>1035</v>
      </c>
      <c r="D1028" s="18"/>
      <c r="E1028" s="19"/>
      <c r="F1028" s="40">
        <v>3561.56</v>
      </c>
      <c r="G1028" s="40">
        <v>2763.42</v>
      </c>
      <c r="H1028" s="40">
        <v>7599.41</v>
      </c>
      <c r="I1028" s="42">
        <v>15</v>
      </c>
      <c r="J1028" s="42">
        <v>4</v>
      </c>
      <c r="K1028" s="41">
        <v>2019</v>
      </c>
      <c r="L1028" s="31" t="s">
        <v>1130</v>
      </c>
      <c r="M1028" s="31">
        <v>1546497.75</v>
      </c>
      <c r="N1028" s="31">
        <f t="shared" si="28"/>
        <v>1299577.9411764706</v>
      </c>
      <c r="O1028" s="19"/>
      <c r="P1028" s="19"/>
      <c r="Q1028" s="19"/>
      <c r="R1028" s="19"/>
      <c r="S1028" s="19"/>
      <c r="T1028" s="19"/>
    </row>
    <row r="1029" spans="1:20">
      <c r="A1029" s="18">
        <v>1027</v>
      </c>
      <c r="B1029" s="50">
        <v>199</v>
      </c>
      <c r="C1029" s="91" t="s">
        <v>1036</v>
      </c>
      <c r="D1029" s="18"/>
      <c r="E1029" s="19"/>
      <c r="F1029" s="40">
        <v>4158.91</v>
      </c>
      <c r="G1029" s="40">
        <v>3126.16</v>
      </c>
      <c r="H1029" s="40">
        <v>8596.94</v>
      </c>
      <c r="I1029" s="42">
        <v>5</v>
      </c>
      <c r="J1029" s="42">
        <v>4</v>
      </c>
      <c r="K1029" s="41">
        <v>2019</v>
      </c>
      <c r="L1029" s="31" t="s">
        <v>1130</v>
      </c>
      <c r="M1029" s="31">
        <v>1612281.92</v>
      </c>
      <c r="N1029" s="31">
        <f>M1029/1.19-0.01</f>
        <v>1354858.7463025211</v>
      </c>
      <c r="O1029" s="19"/>
      <c r="P1029" s="19"/>
      <c r="Q1029" s="19"/>
      <c r="R1029" s="19"/>
      <c r="S1029" s="19"/>
      <c r="T1029" s="19"/>
    </row>
    <row r="1030" spans="1:20">
      <c r="A1030" s="23">
        <v>1028</v>
      </c>
      <c r="B1030" s="50">
        <v>200</v>
      </c>
      <c r="C1030" s="91" t="s">
        <v>1037</v>
      </c>
      <c r="D1030" s="18"/>
      <c r="E1030" s="19"/>
      <c r="F1030" s="40">
        <v>6198.98</v>
      </c>
      <c r="G1030" s="40">
        <v>7901.81</v>
      </c>
      <c r="H1030" s="40">
        <v>21729.98</v>
      </c>
      <c r="I1030" s="42">
        <v>5</v>
      </c>
      <c r="J1030" s="42">
        <v>4</v>
      </c>
      <c r="K1030" s="41">
        <v>2019</v>
      </c>
      <c r="L1030" s="31" t="s">
        <v>1130</v>
      </c>
      <c r="M1030" s="31">
        <v>2324450.92</v>
      </c>
      <c r="N1030" s="31">
        <f t="shared" si="28"/>
        <v>1953320.1008403362</v>
      </c>
      <c r="O1030" s="19"/>
      <c r="P1030" s="19"/>
      <c r="Q1030" s="19"/>
      <c r="R1030" s="19"/>
      <c r="S1030" s="19"/>
      <c r="T1030" s="19"/>
    </row>
    <row r="1031" spans="1:20">
      <c r="A1031" s="18">
        <v>1029</v>
      </c>
      <c r="B1031" s="50">
        <v>201</v>
      </c>
      <c r="C1031" s="91" t="s">
        <v>1038</v>
      </c>
      <c r="D1031" s="18"/>
      <c r="E1031" s="19"/>
      <c r="F1031" s="40">
        <v>10484.93</v>
      </c>
      <c r="G1031" s="40">
        <v>10091.89</v>
      </c>
      <c r="H1031" s="40">
        <v>27752.7</v>
      </c>
      <c r="I1031" s="42">
        <v>19</v>
      </c>
      <c r="J1031" s="42">
        <v>8</v>
      </c>
      <c r="K1031" s="41">
        <v>2019</v>
      </c>
      <c r="L1031" s="31" t="s">
        <v>1130</v>
      </c>
      <c r="M1031" s="31">
        <v>4983917.71</v>
      </c>
      <c r="N1031" s="31">
        <f t="shared" si="28"/>
        <v>4188166.1428571432</v>
      </c>
      <c r="O1031" s="19"/>
      <c r="P1031" s="19"/>
      <c r="Q1031" s="19"/>
      <c r="R1031" s="19"/>
      <c r="S1031" s="19"/>
      <c r="T1031" s="19"/>
    </row>
    <row r="1032" spans="1:20">
      <c r="A1032" s="23">
        <v>1030</v>
      </c>
      <c r="B1032" s="50">
        <v>202</v>
      </c>
      <c r="C1032" s="91" t="s">
        <v>1039</v>
      </c>
      <c r="D1032" s="18"/>
      <c r="E1032" s="19"/>
      <c r="F1032" s="40">
        <v>2894.67</v>
      </c>
      <c r="G1032" s="40">
        <v>2471.86</v>
      </c>
      <c r="H1032" s="40">
        <v>6797.62</v>
      </c>
      <c r="I1032" s="42">
        <v>5</v>
      </c>
      <c r="J1032" s="42">
        <v>11</v>
      </c>
      <c r="K1032" s="41">
        <v>2019</v>
      </c>
      <c r="L1032" s="31" t="s">
        <v>1130</v>
      </c>
      <c r="M1032" s="31">
        <v>1076293.3500000001</v>
      </c>
      <c r="N1032" s="31">
        <f t="shared" si="28"/>
        <v>904448.19327731105</v>
      </c>
      <c r="O1032" s="19"/>
      <c r="P1032" s="19"/>
      <c r="Q1032" s="19"/>
      <c r="R1032" s="19"/>
      <c r="S1032" s="19"/>
      <c r="T1032" s="19"/>
    </row>
    <row r="1033" spans="1:20">
      <c r="A1033" s="18">
        <v>1031</v>
      </c>
      <c r="B1033" s="50">
        <v>203</v>
      </c>
      <c r="C1033" s="91" t="s">
        <v>1040</v>
      </c>
      <c r="D1033" s="18"/>
      <c r="E1033" s="19"/>
      <c r="F1033" s="40">
        <v>8627.94</v>
      </c>
      <c r="G1033" s="40">
        <v>7898.23</v>
      </c>
      <c r="H1033" s="40">
        <v>21720.13</v>
      </c>
      <c r="I1033" s="42">
        <v>12</v>
      </c>
      <c r="J1033" s="42">
        <v>4</v>
      </c>
      <c r="K1033" s="41">
        <v>2019</v>
      </c>
      <c r="L1033" s="31" t="s">
        <v>1130</v>
      </c>
      <c r="M1033" s="31">
        <v>2800971.81</v>
      </c>
      <c r="N1033" s="31">
        <f t="shared" si="28"/>
        <v>2353757.823529412</v>
      </c>
      <c r="O1033" s="19"/>
      <c r="P1033" s="19"/>
      <c r="Q1033" s="19"/>
      <c r="R1033" s="19"/>
      <c r="S1033" s="19"/>
      <c r="T1033" s="19"/>
    </row>
    <row r="1034" spans="1:20">
      <c r="A1034" s="23">
        <v>1032</v>
      </c>
      <c r="B1034" s="50">
        <v>204</v>
      </c>
      <c r="C1034" s="91" t="s">
        <v>1041</v>
      </c>
      <c r="D1034" s="18"/>
      <c r="E1034" s="19"/>
      <c r="F1034" s="40">
        <v>3643.41</v>
      </c>
      <c r="G1034" s="40">
        <v>3316.83</v>
      </c>
      <c r="H1034" s="40">
        <v>9121.2800000000007</v>
      </c>
      <c r="I1034" s="42">
        <v>27</v>
      </c>
      <c r="J1034" s="42">
        <v>11</v>
      </c>
      <c r="K1034" s="41">
        <v>2019</v>
      </c>
      <c r="L1034" s="31" t="s">
        <v>1130</v>
      </c>
      <c r="M1034" s="31">
        <v>1001313.15</v>
      </c>
      <c r="N1034" s="31">
        <f t="shared" si="28"/>
        <v>841439.62184873957</v>
      </c>
      <c r="O1034" s="19"/>
      <c r="P1034" s="19"/>
      <c r="Q1034" s="19"/>
      <c r="R1034" s="19"/>
      <c r="S1034" s="19"/>
      <c r="T1034" s="19"/>
    </row>
    <row r="1035" spans="1:20">
      <c r="A1035" s="18">
        <v>1033</v>
      </c>
      <c r="B1035" s="50">
        <v>205</v>
      </c>
      <c r="C1035" s="91" t="s">
        <v>1042</v>
      </c>
      <c r="D1035" s="18"/>
      <c r="E1035" s="19"/>
      <c r="F1035" s="40">
        <v>6816.09</v>
      </c>
      <c r="G1035" s="40">
        <v>7075</v>
      </c>
      <c r="H1035" s="40">
        <v>19810</v>
      </c>
      <c r="I1035" s="42">
        <v>11</v>
      </c>
      <c r="J1035" s="42">
        <v>7</v>
      </c>
      <c r="K1035" s="41">
        <v>2019</v>
      </c>
      <c r="L1035" s="31" t="s">
        <v>1130</v>
      </c>
      <c r="M1035" s="31">
        <v>2445519.2000000002</v>
      </c>
      <c r="N1035" s="31">
        <f>M1035/1.19-0.01</f>
        <v>2055058.1412605045</v>
      </c>
      <c r="O1035" s="19"/>
      <c r="P1035" s="19"/>
      <c r="Q1035" s="19"/>
      <c r="R1035" s="19"/>
      <c r="S1035" s="19"/>
      <c r="T1035" s="19"/>
    </row>
    <row r="1036" spans="1:20">
      <c r="A1036" s="23">
        <v>1034</v>
      </c>
      <c r="B1036" s="50">
        <v>206</v>
      </c>
      <c r="C1036" s="91" t="s">
        <v>1043</v>
      </c>
      <c r="D1036" s="18"/>
      <c r="E1036" s="19"/>
      <c r="F1036" s="40">
        <v>3623.69</v>
      </c>
      <c r="G1036" s="40">
        <v>3733.5</v>
      </c>
      <c r="H1036" s="40">
        <v>10080.450000000001</v>
      </c>
      <c r="I1036" s="42">
        <v>6</v>
      </c>
      <c r="J1036" s="42">
        <v>11</v>
      </c>
      <c r="K1036" s="41">
        <v>2019</v>
      </c>
      <c r="L1036" s="31" t="s">
        <v>1130</v>
      </c>
      <c r="M1036" s="31">
        <v>1583551.05</v>
      </c>
      <c r="N1036" s="31">
        <f t="shared" si="28"/>
        <v>1330715.1680672269</v>
      </c>
      <c r="O1036" s="19"/>
      <c r="P1036" s="19"/>
      <c r="Q1036" s="19"/>
      <c r="R1036" s="19"/>
      <c r="S1036" s="19"/>
      <c r="T1036" s="19"/>
    </row>
    <row r="1037" spans="1:20">
      <c r="A1037" s="18">
        <v>1035</v>
      </c>
      <c r="B1037" s="50">
        <v>207</v>
      </c>
      <c r="C1037" s="91" t="s">
        <v>1044</v>
      </c>
      <c r="D1037" s="18"/>
      <c r="E1037" s="19"/>
      <c r="F1037" s="40">
        <v>2566.62</v>
      </c>
      <c r="G1037" s="40">
        <v>2345.37</v>
      </c>
      <c r="H1037" s="40">
        <v>6449.77</v>
      </c>
      <c r="I1037" s="42">
        <v>17</v>
      </c>
      <c r="J1037" s="42">
        <v>5</v>
      </c>
      <c r="K1037" s="41">
        <v>2019</v>
      </c>
      <c r="L1037" s="31" t="s">
        <v>1130</v>
      </c>
      <c r="M1037" s="31">
        <v>1047932.61</v>
      </c>
      <c r="N1037" s="31">
        <f t="shared" si="28"/>
        <v>880615.63865546219</v>
      </c>
      <c r="O1037" s="19"/>
      <c r="P1037" s="19"/>
      <c r="Q1037" s="19"/>
      <c r="R1037" s="19"/>
      <c r="S1037" s="19"/>
      <c r="T1037" s="19"/>
    </row>
    <row r="1038" spans="1:20">
      <c r="A1038" s="23">
        <v>1036</v>
      </c>
      <c r="B1038" s="50">
        <v>208</v>
      </c>
      <c r="C1038" s="91" t="s">
        <v>1045</v>
      </c>
      <c r="D1038" s="18"/>
      <c r="E1038" s="19"/>
      <c r="F1038" s="40">
        <v>4272.5600000000004</v>
      </c>
      <c r="G1038" s="40">
        <v>3745.8</v>
      </c>
      <c r="H1038" s="40">
        <v>10375.870000000001</v>
      </c>
      <c r="I1038" s="42">
        <v>9</v>
      </c>
      <c r="J1038" s="42">
        <v>4</v>
      </c>
      <c r="K1038" s="41">
        <v>2019</v>
      </c>
      <c r="L1038" s="31" t="s">
        <v>1130</v>
      </c>
      <c r="M1038" s="31">
        <v>1973464.32</v>
      </c>
      <c r="N1038" s="31">
        <f t="shared" si="28"/>
        <v>1658373.3781512605</v>
      </c>
      <c r="O1038" s="19"/>
      <c r="P1038" s="19"/>
      <c r="Q1038" s="19"/>
      <c r="R1038" s="19"/>
      <c r="S1038" s="19"/>
      <c r="T1038" s="19"/>
    </row>
    <row r="1039" spans="1:20">
      <c r="A1039" s="18">
        <v>1037</v>
      </c>
      <c r="B1039" s="50">
        <v>209</v>
      </c>
      <c r="C1039" s="91" t="s">
        <v>1046</v>
      </c>
      <c r="D1039" s="18"/>
      <c r="E1039" s="19"/>
      <c r="F1039" s="40">
        <v>5204.87</v>
      </c>
      <c r="G1039" s="40">
        <v>5875.43</v>
      </c>
      <c r="H1039" s="40">
        <v>16157.43</v>
      </c>
      <c r="I1039" s="42">
        <v>19</v>
      </c>
      <c r="J1039" s="42">
        <v>8</v>
      </c>
      <c r="K1039" s="41">
        <v>2019</v>
      </c>
      <c r="L1039" s="31" t="s">
        <v>1130</v>
      </c>
      <c r="M1039" s="31">
        <v>1788986.87</v>
      </c>
      <c r="N1039" s="31">
        <f t="shared" si="28"/>
        <v>1503350.3109243698</v>
      </c>
      <c r="O1039" s="19"/>
      <c r="P1039" s="19"/>
      <c r="Q1039" s="19"/>
      <c r="R1039" s="19"/>
      <c r="S1039" s="19"/>
      <c r="T1039" s="19"/>
    </row>
    <row r="1040" spans="1:20">
      <c r="A1040" s="23">
        <v>1038</v>
      </c>
      <c r="B1040" s="50">
        <v>210</v>
      </c>
      <c r="C1040" s="91" t="s">
        <v>1047</v>
      </c>
      <c r="D1040" s="18"/>
      <c r="E1040" s="19"/>
      <c r="F1040" s="40">
        <v>3025.2</v>
      </c>
      <c r="G1040" s="40">
        <v>2157.41</v>
      </c>
      <c r="H1040" s="40">
        <v>5932.88</v>
      </c>
      <c r="I1040" s="42">
        <v>20</v>
      </c>
      <c r="J1040" s="42">
        <v>5</v>
      </c>
      <c r="K1040" s="41">
        <v>2019</v>
      </c>
      <c r="L1040" s="31" t="s">
        <v>1130</v>
      </c>
      <c r="M1040" s="31">
        <v>1235008.08</v>
      </c>
      <c r="N1040" s="31">
        <f t="shared" si="28"/>
        <v>1037821.9159663867</v>
      </c>
      <c r="O1040" s="19"/>
      <c r="P1040" s="19"/>
      <c r="Q1040" s="19"/>
      <c r="R1040" s="19"/>
      <c r="S1040" s="19"/>
      <c r="T1040" s="19"/>
    </row>
    <row r="1041" spans="1:20">
      <c r="A1041" s="18">
        <v>1039</v>
      </c>
      <c r="B1041" s="50">
        <v>211</v>
      </c>
      <c r="C1041" s="91" t="s">
        <v>1048</v>
      </c>
      <c r="D1041" s="18"/>
      <c r="E1041" s="19"/>
      <c r="F1041" s="40">
        <v>3884.8</v>
      </c>
      <c r="G1041" s="40">
        <v>3558.76</v>
      </c>
      <c r="H1041" s="40">
        <v>9786.59</v>
      </c>
      <c r="I1041" s="42">
        <v>17</v>
      </c>
      <c r="J1041" s="42">
        <v>4</v>
      </c>
      <c r="K1041" s="41">
        <v>2019</v>
      </c>
      <c r="L1041" s="31" t="s">
        <v>1130</v>
      </c>
      <c r="M1041" s="31">
        <v>1920896.99</v>
      </c>
      <c r="N1041" s="31">
        <f t="shared" si="28"/>
        <v>1614199.1512605043</v>
      </c>
      <c r="O1041" s="19"/>
      <c r="P1041" s="19"/>
      <c r="Q1041" s="19"/>
      <c r="R1041" s="19"/>
      <c r="S1041" s="19"/>
      <c r="T1041" s="19"/>
    </row>
    <row r="1042" spans="1:20">
      <c r="A1042" s="23">
        <v>1040</v>
      </c>
      <c r="B1042" s="50">
        <v>212</v>
      </c>
      <c r="C1042" s="91" t="s">
        <v>1049</v>
      </c>
      <c r="D1042" s="18"/>
      <c r="E1042" s="19"/>
      <c r="F1042" s="40">
        <v>3155.38</v>
      </c>
      <c r="G1042" s="40">
        <v>2191.63</v>
      </c>
      <c r="H1042" s="40">
        <v>5917.4</v>
      </c>
      <c r="I1042" s="42">
        <v>5</v>
      </c>
      <c r="J1042" s="42">
        <v>6</v>
      </c>
      <c r="K1042" s="41">
        <v>2019</v>
      </c>
      <c r="L1042" s="31" t="s">
        <v>1130</v>
      </c>
      <c r="M1042" s="31">
        <v>1480426.92</v>
      </c>
      <c r="N1042" s="31">
        <f t="shared" si="28"/>
        <v>1244056.2352941176</v>
      </c>
      <c r="O1042" s="19"/>
      <c r="P1042" s="19"/>
      <c r="Q1042" s="19"/>
      <c r="R1042" s="19"/>
      <c r="S1042" s="19"/>
      <c r="T1042" s="19"/>
    </row>
    <row r="1043" spans="1:20">
      <c r="A1043" s="18">
        <v>1041</v>
      </c>
      <c r="B1043" s="50">
        <v>213</v>
      </c>
      <c r="C1043" s="91" t="s">
        <v>1050</v>
      </c>
      <c r="D1043" s="18"/>
      <c r="E1043" s="19"/>
      <c r="F1043" s="40">
        <v>2546.27</v>
      </c>
      <c r="G1043" s="40">
        <v>2348.5</v>
      </c>
      <c r="H1043" s="40">
        <v>6340.95</v>
      </c>
      <c r="I1043" s="42">
        <v>6</v>
      </c>
      <c r="J1043" s="42">
        <v>11</v>
      </c>
      <c r="K1043" s="41">
        <v>2019</v>
      </c>
      <c r="L1043" s="31" t="s">
        <v>1130</v>
      </c>
      <c r="M1043" s="31">
        <v>958119.37</v>
      </c>
      <c r="N1043" s="31">
        <f t="shared" si="28"/>
        <v>805142.32773109246</v>
      </c>
      <c r="O1043" s="19"/>
      <c r="P1043" s="19"/>
      <c r="Q1043" s="19"/>
      <c r="R1043" s="19"/>
      <c r="S1043" s="19"/>
      <c r="T1043" s="19"/>
    </row>
    <row r="1044" spans="1:20">
      <c r="A1044" s="23">
        <v>1042</v>
      </c>
      <c r="B1044" s="50">
        <v>214</v>
      </c>
      <c r="C1044" s="91" t="s">
        <v>1051</v>
      </c>
      <c r="D1044" s="18"/>
      <c r="E1044" s="19"/>
      <c r="F1044" s="40">
        <v>2549.87</v>
      </c>
      <c r="G1044" s="40">
        <v>1978.14</v>
      </c>
      <c r="H1044" s="40">
        <v>5439.89</v>
      </c>
      <c r="I1044" s="42">
        <v>8</v>
      </c>
      <c r="J1044" s="42">
        <v>4</v>
      </c>
      <c r="K1044" s="41">
        <v>2019</v>
      </c>
      <c r="L1044" s="31" t="s">
        <v>1130</v>
      </c>
      <c r="M1044" s="31">
        <v>1248686.47</v>
      </c>
      <c r="N1044" s="31">
        <f t="shared" si="28"/>
        <v>1049316.3613445379</v>
      </c>
      <c r="O1044" s="19"/>
      <c r="P1044" s="19"/>
      <c r="Q1044" s="19"/>
      <c r="R1044" s="19"/>
      <c r="S1044" s="19"/>
      <c r="T1044" s="19"/>
    </row>
    <row r="1045" spans="1:20">
      <c r="A1045" s="18">
        <v>1043</v>
      </c>
      <c r="B1045" s="50">
        <v>215</v>
      </c>
      <c r="C1045" s="91" t="s">
        <v>1052</v>
      </c>
      <c r="D1045" s="18"/>
      <c r="E1045" s="19"/>
      <c r="F1045" s="40">
        <v>6056.26</v>
      </c>
      <c r="G1045" s="40">
        <v>7914.86</v>
      </c>
      <c r="H1045" s="40">
        <v>21765.87</v>
      </c>
      <c r="I1045" s="42">
        <v>5</v>
      </c>
      <c r="J1045" s="42">
        <v>4</v>
      </c>
      <c r="K1045" s="41">
        <v>2019</v>
      </c>
      <c r="L1045" s="31" t="s">
        <v>1130</v>
      </c>
      <c r="M1045" s="31">
        <v>2542046.33</v>
      </c>
      <c r="N1045" s="31">
        <f t="shared" si="28"/>
        <v>2136173.3865546221</v>
      </c>
      <c r="O1045" s="19"/>
      <c r="P1045" s="19"/>
      <c r="Q1045" s="19"/>
      <c r="R1045" s="19"/>
      <c r="S1045" s="19"/>
      <c r="T1045" s="19"/>
    </row>
    <row r="1046" spans="1:20">
      <c r="A1046" s="23">
        <v>1044</v>
      </c>
      <c r="B1046" s="50">
        <v>216</v>
      </c>
      <c r="C1046" s="91" t="s">
        <v>1053</v>
      </c>
      <c r="D1046" s="18"/>
      <c r="E1046" s="19"/>
      <c r="F1046" s="40">
        <v>9432.77</v>
      </c>
      <c r="G1046" s="40">
        <v>7921.71</v>
      </c>
      <c r="H1046" s="40">
        <v>21784.7</v>
      </c>
      <c r="I1046" s="42">
        <v>20</v>
      </c>
      <c r="J1046" s="42">
        <v>7</v>
      </c>
      <c r="K1046" s="41">
        <v>2020</v>
      </c>
      <c r="L1046" s="31" t="s">
        <v>1130</v>
      </c>
      <c r="M1046" s="31">
        <v>4262653.78</v>
      </c>
      <c r="N1046" s="31">
        <f t="shared" si="28"/>
        <v>3582062.0000000005</v>
      </c>
      <c r="O1046" s="19"/>
      <c r="P1046" s="19"/>
      <c r="Q1046" s="19"/>
      <c r="R1046" s="19"/>
      <c r="S1046" s="19"/>
      <c r="T1046" s="19"/>
    </row>
    <row r="1047" spans="1:20">
      <c r="A1047" s="18">
        <v>1045</v>
      </c>
      <c r="B1047" s="50">
        <v>217</v>
      </c>
      <c r="C1047" s="91" t="s">
        <v>1054</v>
      </c>
      <c r="D1047" s="18"/>
      <c r="E1047" s="19"/>
      <c r="F1047" s="40">
        <v>7767.28</v>
      </c>
      <c r="G1047" s="40">
        <v>7612.79</v>
      </c>
      <c r="H1047" s="40">
        <v>20554.53</v>
      </c>
      <c r="I1047" s="42">
        <v>29</v>
      </c>
      <c r="J1047" s="42">
        <v>11</v>
      </c>
      <c r="K1047" s="41">
        <v>2019</v>
      </c>
      <c r="L1047" s="31" t="s">
        <v>1130</v>
      </c>
      <c r="M1047" s="31">
        <v>2692334.1</v>
      </c>
      <c r="N1047" s="31">
        <f t="shared" si="28"/>
        <v>2262465.630252101</v>
      </c>
      <c r="O1047" s="19"/>
      <c r="P1047" s="19"/>
      <c r="Q1047" s="19"/>
      <c r="R1047" s="19"/>
      <c r="S1047" s="19"/>
      <c r="T1047" s="19"/>
    </row>
    <row r="1048" spans="1:20">
      <c r="A1048" s="23">
        <v>1046</v>
      </c>
      <c r="B1048" s="50">
        <v>218</v>
      </c>
      <c r="C1048" s="91" t="s">
        <v>1055</v>
      </c>
      <c r="D1048" s="18"/>
      <c r="E1048" s="19"/>
      <c r="F1048" s="40">
        <v>2875.86</v>
      </c>
      <c r="G1048" s="40">
        <v>2742.08</v>
      </c>
      <c r="H1048" s="40">
        <v>7540.72</v>
      </c>
      <c r="I1048" s="42">
        <v>17</v>
      </c>
      <c r="J1048" s="42">
        <v>5</v>
      </c>
      <c r="K1048" s="41">
        <v>2019</v>
      </c>
      <c r="L1048" s="31" t="s">
        <v>1130</v>
      </c>
      <c r="M1048" s="31">
        <v>1053941.6299999999</v>
      </c>
      <c r="N1048" s="31">
        <f>M1048/1.19-0.01</f>
        <v>885665.22529411758</v>
      </c>
      <c r="O1048" s="19"/>
      <c r="P1048" s="19"/>
      <c r="Q1048" s="19"/>
      <c r="R1048" s="19"/>
      <c r="S1048" s="19"/>
      <c r="T1048" s="19"/>
    </row>
    <row r="1049" spans="1:20">
      <c r="A1049" s="18">
        <v>1047</v>
      </c>
      <c r="B1049" s="50">
        <v>219</v>
      </c>
      <c r="C1049" s="91" t="s">
        <v>1056</v>
      </c>
      <c r="D1049" s="18"/>
      <c r="E1049" s="19"/>
      <c r="F1049" s="40">
        <v>2278.81</v>
      </c>
      <c r="G1049" s="40">
        <v>1871.09</v>
      </c>
      <c r="H1049" s="40">
        <v>5145.5</v>
      </c>
      <c r="I1049" s="42">
        <v>11</v>
      </c>
      <c r="J1049" s="42">
        <v>4</v>
      </c>
      <c r="K1049" s="41">
        <v>2019</v>
      </c>
      <c r="L1049" s="31" t="s">
        <v>1130</v>
      </c>
      <c r="M1049" s="31">
        <v>1038991.57</v>
      </c>
      <c r="N1049" s="31">
        <f t="shared" si="28"/>
        <v>873102.15966386558</v>
      </c>
      <c r="O1049" s="19"/>
      <c r="P1049" s="19"/>
      <c r="Q1049" s="19"/>
      <c r="R1049" s="19"/>
      <c r="S1049" s="19"/>
      <c r="T1049" s="19"/>
    </row>
    <row r="1050" spans="1:20">
      <c r="A1050" s="23">
        <v>1048</v>
      </c>
      <c r="B1050" s="50">
        <v>220</v>
      </c>
      <c r="C1050" s="91" t="s">
        <v>1057</v>
      </c>
      <c r="D1050" s="18"/>
      <c r="E1050" s="19"/>
      <c r="F1050" s="40">
        <v>3595.29</v>
      </c>
      <c r="G1050" s="40">
        <v>2763.36</v>
      </c>
      <c r="H1050" s="40">
        <v>7599.24</v>
      </c>
      <c r="I1050" s="42">
        <v>11</v>
      </c>
      <c r="J1050" s="42">
        <v>4</v>
      </c>
      <c r="K1050" s="41">
        <v>2019</v>
      </c>
      <c r="L1050" s="31" t="s">
        <v>1130</v>
      </c>
      <c r="M1050" s="31">
        <v>1653705.66</v>
      </c>
      <c r="N1050" s="31">
        <f t="shared" si="28"/>
        <v>1389668.6218487395</v>
      </c>
      <c r="O1050" s="19"/>
      <c r="P1050" s="19"/>
      <c r="Q1050" s="19"/>
      <c r="R1050" s="19"/>
      <c r="S1050" s="19"/>
      <c r="T1050" s="19"/>
    </row>
    <row r="1051" spans="1:20">
      <c r="A1051" s="18">
        <v>1049</v>
      </c>
      <c r="B1051" s="50">
        <v>221</v>
      </c>
      <c r="C1051" s="91" t="s">
        <v>1058</v>
      </c>
      <c r="D1051" s="18"/>
      <c r="E1051" s="19"/>
      <c r="F1051" s="40">
        <v>7785.36</v>
      </c>
      <c r="G1051" s="40">
        <v>6979.45</v>
      </c>
      <c r="H1051" s="40">
        <v>19379.05</v>
      </c>
      <c r="I1051" s="42">
        <v>19</v>
      </c>
      <c r="J1051" s="42">
        <v>8</v>
      </c>
      <c r="K1051" s="41">
        <v>2019</v>
      </c>
      <c r="L1051" s="31" t="s">
        <v>1130</v>
      </c>
      <c r="M1051" s="31">
        <v>2527610.08</v>
      </c>
      <c r="N1051" s="31">
        <f t="shared" si="28"/>
        <v>2124042.0840336136</v>
      </c>
      <c r="O1051" s="19"/>
      <c r="P1051" s="19"/>
      <c r="Q1051" s="19"/>
      <c r="R1051" s="19"/>
      <c r="S1051" s="19"/>
      <c r="T1051" s="19"/>
    </row>
    <row r="1052" spans="1:20">
      <c r="A1052" s="23">
        <v>1050</v>
      </c>
      <c r="B1052" s="50">
        <v>222</v>
      </c>
      <c r="C1052" s="91" t="s">
        <v>1059</v>
      </c>
      <c r="D1052" s="18"/>
      <c r="E1052" s="19"/>
      <c r="F1052" s="40">
        <v>2178.09</v>
      </c>
      <c r="G1052" s="40">
        <v>1740.17</v>
      </c>
      <c r="H1052" s="40">
        <v>4698.46</v>
      </c>
      <c r="I1052" s="42">
        <v>11</v>
      </c>
      <c r="J1052" s="42">
        <v>4</v>
      </c>
      <c r="K1052" s="41">
        <v>2019</v>
      </c>
      <c r="L1052" s="31" t="s">
        <v>1130</v>
      </c>
      <c r="M1052" s="31">
        <v>1196806.71</v>
      </c>
      <c r="N1052" s="31">
        <f t="shared" si="28"/>
        <v>1005719.9243697479</v>
      </c>
      <c r="O1052" s="19"/>
      <c r="P1052" s="19"/>
      <c r="Q1052" s="19"/>
      <c r="R1052" s="19"/>
      <c r="S1052" s="19"/>
      <c r="T1052" s="19"/>
    </row>
    <row r="1053" spans="1:20">
      <c r="A1053" s="18">
        <v>1051</v>
      </c>
      <c r="B1053" s="50">
        <v>223</v>
      </c>
      <c r="C1053" s="91" t="s">
        <v>1060</v>
      </c>
      <c r="D1053" s="18"/>
      <c r="E1053" s="19"/>
      <c r="F1053" s="40">
        <v>2232.4499999999998</v>
      </c>
      <c r="G1053" s="40">
        <v>1873.59</v>
      </c>
      <c r="H1053" s="40">
        <v>5058.6899999999996</v>
      </c>
      <c r="I1053" s="42">
        <v>9</v>
      </c>
      <c r="J1053" s="42">
        <v>4</v>
      </c>
      <c r="K1053" s="41">
        <v>2019</v>
      </c>
      <c r="L1053" s="31" t="s">
        <v>1130</v>
      </c>
      <c r="M1053" s="31">
        <v>1020481.58</v>
      </c>
      <c r="N1053" s="31">
        <f t="shared" si="28"/>
        <v>857547.54621848743</v>
      </c>
      <c r="O1053" s="19"/>
      <c r="P1053" s="19"/>
      <c r="Q1053" s="19"/>
      <c r="R1053" s="19"/>
      <c r="S1053" s="19"/>
      <c r="T1053" s="19"/>
    </row>
    <row r="1054" spans="1:20">
      <c r="A1054" s="23">
        <v>1052</v>
      </c>
      <c r="B1054" s="50">
        <v>224</v>
      </c>
      <c r="C1054" s="91" t="s">
        <v>1061</v>
      </c>
      <c r="D1054" s="18"/>
      <c r="E1054" s="19"/>
      <c r="F1054" s="40">
        <v>2929.79</v>
      </c>
      <c r="G1054" s="40">
        <v>2764.11</v>
      </c>
      <c r="H1054" s="40">
        <v>7601.3</v>
      </c>
      <c r="I1054" s="42">
        <v>17</v>
      </c>
      <c r="J1054" s="42">
        <v>5</v>
      </c>
      <c r="K1054" s="41">
        <v>2019</v>
      </c>
      <c r="L1054" s="31" t="s">
        <v>1130</v>
      </c>
      <c r="M1054" s="31">
        <v>1113612.46</v>
      </c>
      <c r="N1054" s="31">
        <f t="shared" si="28"/>
        <v>935808.78991596645</v>
      </c>
      <c r="O1054" s="19"/>
      <c r="P1054" s="19"/>
      <c r="Q1054" s="19"/>
      <c r="R1054" s="19"/>
      <c r="S1054" s="19"/>
      <c r="T1054" s="19"/>
    </row>
    <row r="1055" spans="1:20">
      <c r="A1055" s="18">
        <v>1053</v>
      </c>
      <c r="B1055" s="50">
        <v>225</v>
      </c>
      <c r="C1055" s="91" t="s">
        <v>1062</v>
      </c>
      <c r="D1055" s="18"/>
      <c r="E1055" s="19"/>
      <c r="F1055" s="40">
        <v>9111.74</v>
      </c>
      <c r="G1055" s="40">
        <v>8863.9</v>
      </c>
      <c r="H1055" s="40">
        <v>24375.73</v>
      </c>
      <c r="I1055" s="42">
        <v>19</v>
      </c>
      <c r="J1055" s="42">
        <v>8</v>
      </c>
      <c r="K1055" s="41">
        <v>2019</v>
      </c>
      <c r="L1055" s="31" t="s">
        <v>1130</v>
      </c>
      <c r="M1055" s="31">
        <v>3488039.48</v>
      </c>
      <c r="N1055" s="31">
        <f>M1055/1.19+0.01</f>
        <v>2931125.6234453782</v>
      </c>
      <c r="O1055" s="19"/>
      <c r="P1055" s="19"/>
      <c r="Q1055" s="19"/>
      <c r="R1055" s="19"/>
      <c r="S1055" s="19"/>
      <c r="T1055" s="19"/>
    </row>
    <row r="1056" spans="1:20">
      <c r="A1056" s="23">
        <v>1054</v>
      </c>
      <c r="B1056" s="50">
        <v>226</v>
      </c>
      <c r="C1056" s="91" t="s">
        <v>1063</v>
      </c>
      <c r="D1056" s="18"/>
      <c r="E1056" s="19"/>
      <c r="F1056" s="40">
        <v>17989.95</v>
      </c>
      <c r="G1056" s="40">
        <v>10525.44</v>
      </c>
      <c r="H1056" s="40">
        <v>28944.959999999999</v>
      </c>
      <c r="I1056" s="42">
        <v>15</v>
      </c>
      <c r="J1056" s="42">
        <v>7</v>
      </c>
      <c r="K1056" s="41">
        <v>2019</v>
      </c>
      <c r="L1056" s="31" t="s">
        <v>1130</v>
      </c>
      <c r="M1056" s="31">
        <v>6122428.5899999999</v>
      </c>
      <c r="N1056" s="31">
        <f t="shared" si="28"/>
        <v>5144897.9747899156</v>
      </c>
      <c r="O1056" s="19"/>
      <c r="P1056" s="19"/>
      <c r="Q1056" s="19"/>
      <c r="R1056" s="19"/>
      <c r="S1056" s="19"/>
      <c r="T1056" s="19"/>
    </row>
    <row r="1057" spans="1:20">
      <c r="A1057" s="18">
        <v>1055</v>
      </c>
      <c r="B1057" s="50">
        <v>227</v>
      </c>
      <c r="C1057" s="91" t="s">
        <v>1064</v>
      </c>
      <c r="D1057" s="18"/>
      <c r="E1057" s="19"/>
      <c r="F1057" s="40">
        <v>8400.26</v>
      </c>
      <c r="G1057" s="40">
        <v>7361.29</v>
      </c>
      <c r="H1057" s="40">
        <v>20243.55</v>
      </c>
      <c r="I1057" s="42">
        <v>25</v>
      </c>
      <c r="J1057" s="42">
        <v>7</v>
      </c>
      <c r="K1057" s="41">
        <v>2019</v>
      </c>
      <c r="L1057" s="31" t="s">
        <v>1130</v>
      </c>
      <c r="M1057" s="31">
        <v>2733624.66</v>
      </c>
      <c r="N1057" s="31">
        <f t="shared" si="28"/>
        <v>2297163.5798319331</v>
      </c>
      <c r="O1057" s="19"/>
      <c r="P1057" s="19"/>
      <c r="Q1057" s="19"/>
      <c r="R1057" s="19"/>
      <c r="S1057" s="19"/>
      <c r="T1057" s="19"/>
    </row>
    <row r="1058" spans="1:20">
      <c r="A1058" s="23">
        <v>1056</v>
      </c>
      <c r="B1058" s="50">
        <v>228</v>
      </c>
      <c r="C1058" s="91" t="s">
        <v>1065</v>
      </c>
      <c r="D1058" s="18"/>
      <c r="E1058" s="19"/>
      <c r="F1058" s="40">
        <v>2579.5</v>
      </c>
      <c r="G1058" s="40">
        <v>2325.08</v>
      </c>
      <c r="H1058" s="40">
        <v>6393.97</v>
      </c>
      <c r="I1058" s="42">
        <v>11</v>
      </c>
      <c r="J1058" s="42">
        <v>6</v>
      </c>
      <c r="K1058" s="41">
        <v>2019</v>
      </c>
      <c r="L1058" s="31" t="s">
        <v>1130</v>
      </c>
      <c r="M1058" s="31">
        <v>1101311.78</v>
      </c>
      <c r="N1058" s="31">
        <f t="shared" si="28"/>
        <v>925472.08403361356</v>
      </c>
      <c r="O1058" s="19"/>
      <c r="P1058" s="19"/>
      <c r="Q1058" s="19"/>
      <c r="R1058" s="19"/>
      <c r="S1058" s="19"/>
      <c r="T1058" s="19"/>
    </row>
    <row r="1059" spans="1:20">
      <c r="A1059" s="18">
        <v>1057</v>
      </c>
      <c r="B1059" s="50">
        <v>229</v>
      </c>
      <c r="C1059" s="91" t="s">
        <v>1066</v>
      </c>
      <c r="D1059" s="18"/>
      <c r="E1059" s="19"/>
      <c r="F1059" s="40">
        <v>3724.2</v>
      </c>
      <c r="G1059" s="40">
        <v>3712.73</v>
      </c>
      <c r="H1059" s="40">
        <v>10210.01</v>
      </c>
      <c r="I1059" s="42">
        <v>7</v>
      </c>
      <c r="J1059" s="42">
        <v>11</v>
      </c>
      <c r="K1059" s="41">
        <v>2019</v>
      </c>
      <c r="L1059" s="31" t="s">
        <v>1130</v>
      </c>
      <c r="M1059" s="31">
        <v>1348070.48</v>
      </c>
      <c r="N1059" s="31">
        <f t="shared" si="28"/>
        <v>1132832.3361344538</v>
      </c>
      <c r="O1059" s="19"/>
      <c r="P1059" s="19"/>
      <c r="Q1059" s="19"/>
      <c r="R1059" s="19"/>
      <c r="S1059" s="19"/>
      <c r="T1059" s="19"/>
    </row>
    <row r="1060" spans="1:20">
      <c r="A1060" s="23">
        <v>1058</v>
      </c>
      <c r="B1060" s="50">
        <v>230</v>
      </c>
      <c r="C1060" s="91" t="s">
        <v>1067</v>
      </c>
      <c r="D1060" s="18"/>
      <c r="E1060" s="19"/>
      <c r="F1060" s="40">
        <v>4509.29</v>
      </c>
      <c r="G1060" s="40">
        <v>4913.62</v>
      </c>
      <c r="H1060" s="40">
        <v>13512.46</v>
      </c>
      <c r="I1060" s="42">
        <v>25</v>
      </c>
      <c r="J1060" s="42">
        <v>7</v>
      </c>
      <c r="K1060" s="41">
        <v>2019</v>
      </c>
      <c r="L1060" s="31" t="s">
        <v>1130</v>
      </c>
      <c r="M1060" s="31">
        <v>1392791.06</v>
      </c>
      <c r="N1060" s="31">
        <f>M1060/1.19-0.01</f>
        <v>1170412.6454621849</v>
      </c>
      <c r="O1060" s="19"/>
      <c r="P1060" s="19"/>
      <c r="Q1060" s="19"/>
      <c r="R1060" s="19"/>
      <c r="S1060" s="19"/>
      <c r="T1060" s="19"/>
    </row>
    <row r="1061" spans="1:20">
      <c r="A1061" s="18">
        <v>1059</v>
      </c>
      <c r="B1061" s="50">
        <v>231</v>
      </c>
      <c r="C1061" s="91" t="s">
        <v>1068</v>
      </c>
      <c r="D1061" s="18"/>
      <c r="E1061" s="19"/>
      <c r="F1061" s="40">
        <v>4386.09</v>
      </c>
      <c r="G1061" s="40">
        <v>4869.1499999999996</v>
      </c>
      <c r="H1061" s="40">
        <v>13390.16</v>
      </c>
      <c r="I1061" s="42">
        <v>25</v>
      </c>
      <c r="J1061" s="42">
        <v>7</v>
      </c>
      <c r="K1061" s="41">
        <v>2019</v>
      </c>
      <c r="L1061" s="31" t="s">
        <v>1130</v>
      </c>
      <c r="M1061" s="31">
        <v>1483719.85</v>
      </c>
      <c r="N1061" s="31">
        <f>M1061/1.19+0.01</f>
        <v>1246823.4133613447</v>
      </c>
      <c r="O1061" s="19"/>
      <c r="P1061" s="19"/>
      <c r="Q1061" s="19"/>
      <c r="R1061" s="19"/>
      <c r="S1061" s="19"/>
      <c r="T1061" s="19"/>
    </row>
    <row r="1062" spans="1:20">
      <c r="A1062" s="23">
        <v>1060</v>
      </c>
      <c r="B1062" s="50">
        <v>232</v>
      </c>
      <c r="C1062" s="91" t="s">
        <v>1069</v>
      </c>
      <c r="D1062" s="18"/>
      <c r="E1062" s="19"/>
      <c r="F1062" s="40">
        <v>7486.55</v>
      </c>
      <c r="G1062" s="40">
        <v>7321.05</v>
      </c>
      <c r="H1062" s="40">
        <v>19766.84</v>
      </c>
      <c r="I1062" s="42">
        <v>7</v>
      </c>
      <c r="J1062" s="42">
        <v>11</v>
      </c>
      <c r="K1062" s="41">
        <v>2019</v>
      </c>
      <c r="L1062" s="31" t="s">
        <v>1130</v>
      </c>
      <c r="M1062" s="31">
        <v>3191105.31</v>
      </c>
      <c r="N1062" s="31">
        <f t="shared" ref="N1062:N1123" si="29">M1062/1.19</f>
        <v>2681601.1008403362</v>
      </c>
      <c r="O1062" s="19"/>
      <c r="P1062" s="19"/>
      <c r="Q1062" s="19"/>
      <c r="R1062" s="19"/>
      <c r="S1062" s="19"/>
      <c r="T1062" s="19"/>
    </row>
    <row r="1063" spans="1:20">
      <c r="A1063" s="18">
        <v>1061</v>
      </c>
      <c r="B1063" s="50">
        <v>233</v>
      </c>
      <c r="C1063" s="91" t="s">
        <v>1070</v>
      </c>
      <c r="D1063" s="18"/>
      <c r="E1063" s="19"/>
      <c r="F1063" s="40">
        <v>2493.0700000000002</v>
      </c>
      <c r="G1063" s="40">
        <v>2312.31</v>
      </c>
      <c r="H1063" s="40">
        <v>6358.85</v>
      </c>
      <c r="I1063" s="42">
        <v>20</v>
      </c>
      <c r="J1063" s="42">
        <v>5</v>
      </c>
      <c r="K1063" s="41">
        <v>2019</v>
      </c>
      <c r="L1063" s="31" t="s">
        <v>1130</v>
      </c>
      <c r="M1063" s="31">
        <v>712197.31</v>
      </c>
      <c r="N1063" s="31">
        <f t="shared" si="29"/>
        <v>598485.13445378153</v>
      </c>
      <c r="O1063" s="19"/>
      <c r="P1063" s="19"/>
      <c r="Q1063" s="19"/>
      <c r="R1063" s="19"/>
      <c r="S1063" s="19"/>
      <c r="T1063" s="19"/>
    </row>
    <row r="1064" spans="1:20">
      <c r="A1064" s="23">
        <v>1062</v>
      </c>
      <c r="B1064" s="50">
        <v>234</v>
      </c>
      <c r="C1064" s="91" t="s">
        <v>1071</v>
      </c>
      <c r="D1064" s="18"/>
      <c r="E1064" s="19"/>
      <c r="F1064" s="40">
        <v>7128.48</v>
      </c>
      <c r="G1064" s="40">
        <v>5136.84</v>
      </c>
      <c r="H1064" s="40">
        <v>14126.31</v>
      </c>
      <c r="I1064" s="42">
        <v>14</v>
      </c>
      <c r="J1064" s="42">
        <v>4</v>
      </c>
      <c r="K1064" s="41">
        <v>2019</v>
      </c>
      <c r="L1064" s="31" t="s">
        <v>1130</v>
      </c>
      <c r="M1064" s="31">
        <v>3421476.51</v>
      </c>
      <c r="N1064" s="31">
        <f t="shared" si="29"/>
        <v>2875190.3445378151</v>
      </c>
      <c r="O1064" s="19"/>
      <c r="P1064" s="19"/>
      <c r="Q1064" s="19"/>
      <c r="R1064" s="19"/>
      <c r="S1064" s="19"/>
      <c r="T1064" s="19"/>
    </row>
    <row r="1065" spans="1:20">
      <c r="A1065" s="18">
        <v>1063</v>
      </c>
      <c r="B1065" s="50">
        <v>235</v>
      </c>
      <c r="C1065" s="91" t="s">
        <v>1072</v>
      </c>
      <c r="D1065" s="18"/>
      <c r="E1065" s="19"/>
      <c r="F1065" s="40">
        <v>2287.9299999999998</v>
      </c>
      <c r="G1065" s="40">
        <v>1871.03</v>
      </c>
      <c r="H1065" s="40">
        <v>5051.78</v>
      </c>
      <c r="I1065" s="42">
        <v>9</v>
      </c>
      <c r="J1065" s="42">
        <v>4</v>
      </c>
      <c r="K1065" s="41">
        <v>2019</v>
      </c>
      <c r="L1065" s="31" t="s">
        <v>1130</v>
      </c>
      <c r="M1065" s="31">
        <v>847608.21</v>
      </c>
      <c r="N1065" s="31">
        <f t="shared" si="29"/>
        <v>712275.80672268907</v>
      </c>
      <c r="O1065" s="19"/>
      <c r="P1065" s="19"/>
      <c r="Q1065" s="19"/>
      <c r="R1065" s="19"/>
      <c r="S1065" s="19"/>
      <c r="T1065" s="19"/>
    </row>
    <row r="1066" spans="1:20">
      <c r="A1066" s="23">
        <v>1064</v>
      </c>
      <c r="B1066" s="50">
        <v>236</v>
      </c>
      <c r="C1066" s="94" t="s">
        <v>1073</v>
      </c>
      <c r="D1066" s="18"/>
      <c r="E1066" s="19"/>
      <c r="F1066" s="40">
        <v>3631.75</v>
      </c>
      <c r="G1066" s="40">
        <v>3713.79</v>
      </c>
      <c r="H1066" s="40">
        <v>10027.23</v>
      </c>
      <c r="I1066" s="42">
        <v>7</v>
      </c>
      <c r="J1066" s="42">
        <v>11</v>
      </c>
      <c r="K1066" s="41">
        <v>2019</v>
      </c>
      <c r="L1066" s="31" t="s">
        <v>1130</v>
      </c>
      <c r="M1066" s="31">
        <v>1392889.05</v>
      </c>
      <c r="N1066" s="31">
        <f t="shared" si="29"/>
        <v>1170495</v>
      </c>
      <c r="O1066" s="19"/>
      <c r="P1066" s="19"/>
      <c r="Q1066" s="19"/>
      <c r="R1066" s="19"/>
      <c r="S1066" s="19"/>
      <c r="T1066" s="19"/>
    </row>
    <row r="1067" spans="1:20">
      <c r="A1067" s="18">
        <v>1065</v>
      </c>
      <c r="B1067" s="50">
        <v>237</v>
      </c>
      <c r="C1067" s="94" t="s">
        <v>1074</v>
      </c>
      <c r="D1067" s="18"/>
      <c r="E1067" s="19"/>
      <c r="F1067" s="40">
        <v>2296.5100000000002</v>
      </c>
      <c r="G1067" s="40">
        <v>1737.84</v>
      </c>
      <c r="H1067" s="40">
        <v>4692.17</v>
      </c>
      <c r="I1067" s="42">
        <v>9</v>
      </c>
      <c r="J1067" s="42">
        <v>4</v>
      </c>
      <c r="K1067" s="41">
        <v>2019</v>
      </c>
      <c r="L1067" s="31" t="s">
        <v>1130</v>
      </c>
      <c r="M1067" s="31">
        <v>839782.21</v>
      </c>
      <c r="N1067" s="31">
        <f t="shared" si="29"/>
        <v>705699.33613445377</v>
      </c>
      <c r="O1067" s="19"/>
      <c r="P1067" s="19"/>
      <c r="Q1067" s="19"/>
      <c r="R1067" s="19"/>
      <c r="S1067" s="19"/>
      <c r="T1067" s="19"/>
    </row>
    <row r="1068" spans="1:20">
      <c r="A1068" s="23">
        <v>1066</v>
      </c>
      <c r="B1068" s="50">
        <v>238</v>
      </c>
      <c r="C1068" s="94" t="s">
        <v>1075</v>
      </c>
      <c r="D1068" s="18"/>
      <c r="E1068" s="19"/>
      <c r="F1068" s="40">
        <v>6614.06</v>
      </c>
      <c r="G1068" s="40">
        <v>5285.26</v>
      </c>
      <c r="H1068" s="40">
        <v>6349.5</v>
      </c>
      <c r="I1068" s="42">
        <v>9</v>
      </c>
      <c r="J1068" s="42">
        <v>4</v>
      </c>
      <c r="K1068" s="41">
        <v>2019</v>
      </c>
      <c r="L1068" s="31" t="s">
        <v>1130</v>
      </c>
      <c r="M1068" s="31">
        <v>2617005.23</v>
      </c>
      <c r="N1068" s="31">
        <f t="shared" si="29"/>
        <v>2199164.0588235296</v>
      </c>
      <c r="O1068" s="19"/>
      <c r="P1068" s="19"/>
      <c r="Q1068" s="19"/>
      <c r="R1068" s="19"/>
      <c r="S1068" s="19"/>
      <c r="T1068" s="19"/>
    </row>
    <row r="1069" spans="1:20">
      <c r="A1069" s="18">
        <v>1067</v>
      </c>
      <c r="B1069" s="50">
        <v>239</v>
      </c>
      <c r="C1069" s="94" t="s">
        <v>1076</v>
      </c>
      <c r="D1069" s="18"/>
      <c r="E1069" s="19"/>
      <c r="F1069" s="40">
        <v>4203.76</v>
      </c>
      <c r="G1069" s="40">
        <v>3191.87</v>
      </c>
      <c r="H1069" s="40">
        <v>8937.24</v>
      </c>
      <c r="I1069" s="42">
        <v>16</v>
      </c>
      <c r="J1069" s="42">
        <v>4</v>
      </c>
      <c r="K1069" s="41">
        <v>2019</v>
      </c>
      <c r="L1069" s="31" t="s">
        <v>1130</v>
      </c>
      <c r="M1069" s="31">
        <v>1646714.51</v>
      </c>
      <c r="N1069" s="31">
        <f t="shared" si="29"/>
        <v>1383793.705882353</v>
      </c>
      <c r="O1069" s="19"/>
      <c r="P1069" s="19"/>
      <c r="Q1069" s="19"/>
      <c r="R1069" s="19"/>
      <c r="S1069" s="19"/>
      <c r="T1069" s="19"/>
    </row>
    <row r="1070" spans="1:20" ht="31.2">
      <c r="A1070" s="23">
        <v>1068</v>
      </c>
      <c r="B1070" s="50">
        <v>240</v>
      </c>
      <c r="C1070" s="94" t="s">
        <v>1077</v>
      </c>
      <c r="D1070" s="18"/>
      <c r="E1070" s="19"/>
      <c r="F1070" s="40">
        <v>7635.51</v>
      </c>
      <c r="G1070" s="40">
        <v>6303.69</v>
      </c>
      <c r="H1070" s="40">
        <v>17019.96</v>
      </c>
      <c r="I1070" s="42">
        <v>7</v>
      </c>
      <c r="J1070" s="42">
        <v>11</v>
      </c>
      <c r="K1070" s="41">
        <v>2019</v>
      </c>
      <c r="L1070" s="31" t="s">
        <v>1130</v>
      </c>
      <c r="M1070" s="31">
        <v>3086789.41</v>
      </c>
      <c r="N1070" s="31">
        <f t="shared" si="29"/>
        <v>2593940.6806722693</v>
      </c>
      <c r="O1070" s="19"/>
      <c r="P1070" s="19"/>
      <c r="Q1070" s="19"/>
      <c r="R1070" s="19"/>
      <c r="S1070" s="19"/>
      <c r="T1070" s="19"/>
    </row>
    <row r="1071" spans="1:20">
      <c r="A1071" s="18">
        <v>1069</v>
      </c>
      <c r="B1071" s="50">
        <v>241</v>
      </c>
      <c r="C1071" s="94" t="s">
        <v>1078</v>
      </c>
      <c r="D1071" s="18"/>
      <c r="E1071" s="19"/>
      <c r="F1071" s="40">
        <v>1849.34</v>
      </c>
      <c r="G1071" s="40">
        <v>1457.97</v>
      </c>
      <c r="H1071" s="40">
        <v>4009.42</v>
      </c>
      <c r="I1071" s="42">
        <v>10</v>
      </c>
      <c r="J1071" s="42">
        <v>4</v>
      </c>
      <c r="K1071" s="41">
        <v>2019</v>
      </c>
      <c r="L1071" s="31" t="s">
        <v>1130</v>
      </c>
      <c r="M1071" s="31">
        <v>602976.37</v>
      </c>
      <c r="N1071" s="31">
        <f t="shared" si="29"/>
        <v>506702.83193277312</v>
      </c>
      <c r="O1071" s="19"/>
      <c r="P1071" s="19"/>
      <c r="Q1071" s="19"/>
      <c r="R1071" s="19"/>
      <c r="S1071" s="19"/>
      <c r="T1071" s="19"/>
    </row>
    <row r="1072" spans="1:20">
      <c r="A1072" s="23">
        <v>1070</v>
      </c>
      <c r="B1072" s="50">
        <v>242</v>
      </c>
      <c r="C1072" s="94" t="s">
        <v>1079</v>
      </c>
      <c r="D1072" s="18"/>
      <c r="E1072" s="19"/>
      <c r="F1072" s="40">
        <v>6483.49</v>
      </c>
      <c r="G1072" s="40">
        <v>5283.39</v>
      </c>
      <c r="H1072" s="40">
        <v>14265.15</v>
      </c>
      <c r="I1072" s="42">
        <v>10</v>
      </c>
      <c r="J1072" s="42">
        <v>4</v>
      </c>
      <c r="K1072" s="41">
        <v>2019</v>
      </c>
      <c r="L1072" s="31" t="s">
        <v>1130</v>
      </c>
      <c r="M1072" s="31">
        <v>3328770.1</v>
      </c>
      <c r="N1072" s="31">
        <f t="shared" si="29"/>
        <v>2797285.7983193281</v>
      </c>
      <c r="O1072" s="19"/>
      <c r="P1072" s="19"/>
      <c r="Q1072" s="19"/>
      <c r="R1072" s="19"/>
      <c r="S1072" s="19"/>
      <c r="T1072" s="19"/>
    </row>
    <row r="1073" spans="1:20">
      <c r="A1073" s="18">
        <v>1071</v>
      </c>
      <c r="B1073" s="50">
        <v>243</v>
      </c>
      <c r="C1073" s="94" t="s">
        <v>1080</v>
      </c>
      <c r="D1073" s="18"/>
      <c r="E1073" s="19"/>
      <c r="F1073" s="40">
        <v>3091.88</v>
      </c>
      <c r="G1073" s="40">
        <v>3080.86</v>
      </c>
      <c r="H1073" s="40">
        <v>8472.3700000000008</v>
      </c>
      <c r="I1073" s="42">
        <v>6</v>
      </c>
      <c r="J1073" s="42">
        <v>6</v>
      </c>
      <c r="K1073" s="41">
        <v>2019</v>
      </c>
      <c r="L1073" s="31" t="s">
        <v>1130</v>
      </c>
      <c r="M1073" s="31">
        <v>912352.02</v>
      </c>
      <c r="N1073" s="31">
        <f t="shared" si="29"/>
        <v>766682.36974789924</v>
      </c>
      <c r="O1073" s="19"/>
      <c r="P1073" s="19"/>
      <c r="Q1073" s="19"/>
      <c r="R1073" s="19"/>
      <c r="S1073" s="19"/>
      <c r="T1073" s="19"/>
    </row>
    <row r="1074" spans="1:20">
      <c r="A1074" s="23">
        <v>1072</v>
      </c>
      <c r="B1074" s="50">
        <v>244</v>
      </c>
      <c r="C1074" s="94" t="s">
        <v>1081</v>
      </c>
      <c r="D1074" s="18"/>
      <c r="E1074" s="19"/>
      <c r="F1074" s="40">
        <v>4573.58</v>
      </c>
      <c r="G1074" s="40">
        <v>3733.06</v>
      </c>
      <c r="H1074" s="40">
        <v>10079.26</v>
      </c>
      <c r="I1074" s="42">
        <v>10</v>
      </c>
      <c r="J1074" s="42">
        <v>4</v>
      </c>
      <c r="K1074" s="41">
        <v>2019</v>
      </c>
      <c r="L1074" s="31" t="s">
        <v>1130</v>
      </c>
      <c r="M1074" s="31">
        <v>2110780.4</v>
      </c>
      <c r="N1074" s="31">
        <f t="shared" si="29"/>
        <v>1773765.0420168068</v>
      </c>
      <c r="O1074" s="19"/>
      <c r="P1074" s="19"/>
      <c r="Q1074" s="19"/>
      <c r="R1074" s="19"/>
      <c r="S1074" s="19"/>
      <c r="T1074" s="19"/>
    </row>
    <row r="1075" spans="1:20">
      <c r="A1075" s="18">
        <v>1073</v>
      </c>
      <c r="B1075" s="50">
        <v>245</v>
      </c>
      <c r="C1075" s="94" t="s">
        <v>1082</v>
      </c>
      <c r="D1075" s="18"/>
      <c r="E1075" s="19"/>
      <c r="F1075" s="40">
        <v>5261.81</v>
      </c>
      <c r="G1075" s="40">
        <v>4667.3999999999996</v>
      </c>
      <c r="H1075" s="40">
        <v>12601.98</v>
      </c>
      <c r="I1075" s="42">
        <v>10</v>
      </c>
      <c r="J1075" s="42">
        <v>4</v>
      </c>
      <c r="K1075" s="41">
        <v>2019</v>
      </c>
      <c r="L1075" s="31" t="s">
        <v>1130</v>
      </c>
      <c r="M1075" s="31">
        <v>2254184.2400000002</v>
      </c>
      <c r="N1075" s="31">
        <f t="shared" si="29"/>
        <v>1894272.4705882357</v>
      </c>
      <c r="O1075" s="19"/>
      <c r="P1075" s="19"/>
      <c r="Q1075" s="19"/>
      <c r="R1075" s="19"/>
      <c r="S1075" s="19"/>
      <c r="T1075" s="19"/>
    </row>
    <row r="1076" spans="1:20">
      <c r="A1076" s="23">
        <v>1074</v>
      </c>
      <c r="B1076" s="50">
        <v>246</v>
      </c>
      <c r="C1076" s="94" t="s">
        <v>1083</v>
      </c>
      <c r="D1076" s="18"/>
      <c r="E1076" s="19"/>
      <c r="F1076" s="40">
        <v>5128.66</v>
      </c>
      <c r="G1076" s="40">
        <v>3936.74</v>
      </c>
      <c r="H1076" s="40">
        <v>10826.04</v>
      </c>
      <c r="I1076" s="42">
        <v>14</v>
      </c>
      <c r="J1076" s="42">
        <v>10</v>
      </c>
      <c r="K1076" s="41">
        <v>2019</v>
      </c>
      <c r="L1076" s="31" t="s">
        <v>1130</v>
      </c>
      <c r="M1076" s="31">
        <v>2095099.87</v>
      </c>
      <c r="N1076" s="31">
        <f t="shared" si="29"/>
        <v>1760588.1260504203</v>
      </c>
      <c r="O1076" s="19"/>
      <c r="P1076" s="19"/>
      <c r="Q1076" s="19"/>
      <c r="R1076" s="19"/>
      <c r="S1076" s="19"/>
      <c r="T1076" s="19"/>
    </row>
    <row r="1077" spans="1:20">
      <c r="A1077" s="18">
        <v>1075</v>
      </c>
      <c r="B1077" s="50">
        <v>247</v>
      </c>
      <c r="C1077" s="94" t="s">
        <v>1084</v>
      </c>
      <c r="D1077" s="18"/>
      <c r="E1077" s="19"/>
      <c r="F1077" s="40">
        <v>1986</v>
      </c>
      <c r="G1077" s="40">
        <v>1551.09</v>
      </c>
      <c r="H1077" s="40">
        <v>4187.9399999999996</v>
      </c>
      <c r="I1077" s="42">
        <v>10</v>
      </c>
      <c r="J1077" s="42">
        <v>10</v>
      </c>
      <c r="K1077" s="41">
        <v>2019</v>
      </c>
      <c r="L1077" s="31" t="s">
        <v>1130</v>
      </c>
      <c r="M1077" s="31">
        <v>831879.38</v>
      </c>
      <c r="N1077" s="31">
        <f>M1077/1.19+0.01</f>
        <v>699058.31252100843</v>
      </c>
      <c r="O1077" s="19"/>
      <c r="P1077" s="19"/>
      <c r="Q1077" s="19"/>
      <c r="R1077" s="19"/>
      <c r="S1077" s="19"/>
      <c r="T1077" s="19"/>
    </row>
    <row r="1078" spans="1:20">
      <c r="A1078" s="23">
        <v>1076</v>
      </c>
      <c r="B1078" s="50">
        <v>248</v>
      </c>
      <c r="C1078" s="94" t="s">
        <v>1085</v>
      </c>
      <c r="D1078" s="18"/>
      <c r="E1078" s="19"/>
      <c r="F1078" s="40">
        <v>3243.65</v>
      </c>
      <c r="G1078" s="40">
        <v>2432.21</v>
      </c>
      <c r="H1078" s="40">
        <v>6688.58</v>
      </c>
      <c r="I1078" s="42">
        <v>14</v>
      </c>
      <c r="J1078" s="42">
        <v>10</v>
      </c>
      <c r="K1078" s="41">
        <v>2019</v>
      </c>
      <c r="L1078" s="31" t="s">
        <v>1130</v>
      </c>
      <c r="M1078" s="31">
        <v>1481268.7</v>
      </c>
      <c r="N1078" s="31">
        <f>M1078/1.19+0.01</f>
        <v>1244763.6234453782</v>
      </c>
      <c r="O1078" s="19"/>
      <c r="P1078" s="19"/>
      <c r="Q1078" s="19"/>
      <c r="R1078" s="19"/>
      <c r="S1078" s="19"/>
      <c r="T1078" s="19"/>
    </row>
    <row r="1079" spans="1:20">
      <c r="A1079" s="18">
        <v>1077</v>
      </c>
      <c r="B1079" s="50">
        <v>249</v>
      </c>
      <c r="C1079" s="94" t="s">
        <v>1086</v>
      </c>
      <c r="D1079" s="18"/>
      <c r="E1079" s="19"/>
      <c r="F1079" s="40">
        <v>41777.129999999997</v>
      </c>
      <c r="G1079" s="40">
        <v>3315.43</v>
      </c>
      <c r="H1079" s="40">
        <v>8951.66</v>
      </c>
      <c r="I1079" s="42">
        <v>9</v>
      </c>
      <c r="J1079" s="42">
        <v>10</v>
      </c>
      <c r="K1079" s="41">
        <v>2019</v>
      </c>
      <c r="L1079" s="31" t="s">
        <v>1130</v>
      </c>
      <c r="M1079" s="31">
        <v>1690508.69</v>
      </c>
      <c r="N1079" s="31">
        <f t="shared" si="29"/>
        <v>1420595.5378151261</v>
      </c>
      <c r="O1079" s="19"/>
      <c r="P1079" s="19"/>
      <c r="Q1079" s="19"/>
      <c r="R1079" s="19"/>
      <c r="S1079" s="19"/>
      <c r="T1079" s="19"/>
    </row>
    <row r="1080" spans="1:20">
      <c r="A1080" s="23">
        <v>1078</v>
      </c>
      <c r="B1080" s="50">
        <v>250</v>
      </c>
      <c r="C1080" s="94" t="s">
        <v>1087</v>
      </c>
      <c r="D1080" s="18"/>
      <c r="E1080" s="19"/>
      <c r="F1080" s="40">
        <v>2341.81</v>
      </c>
      <c r="G1080" s="40">
        <v>1867.9</v>
      </c>
      <c r="H1080" s="40">
        <v>5043.33</v>
      </c>
      <c r="I1080" s="42">
        <v>14</v>
      </c>
      <c r="J1080" s="42">
        <v>10</v>
      </c>
      <c r="K1080" s="41">
        <v>2019</v>
      </c>
      <c r="L1080" s="31" t="s">
        <v>1130</v>
      </c>
      <c r="M1080" s="31">
        <v>1019410.54</v>
      </c>
      <c r="N1080" s="31">
        <f>M1080/1.19+0.01</f>
        <v>856647.52260504209</v>
      </c>
      <c r="O1080" s="19"/>
      <c r="P1080" s="19"/>
      <c r="Q1080" s="19"/>
      <c r="R1080" s="19"/>
      <c r="S1080" s="19"/>
      <c r="T1080" s="19"/>
    </row>
    <row r="1081" spans="1:20">
      <c r="A1081" s="18">
        <v>1079</v>
      </c>
      <c r="B1081" s="50">
        <v>251</v>
      </c>
      <c r="C1081" s="94" t="s">
        <v>1088</v>
      </c>
      <c r="D1081" s="18"/>
      <c r="E1081" s="19"/>
      <c r="F1081" s="40">
        <v>1925.75</v>
      </c>
      <c r="G1081" s="40">
        <v>1375.62</v>
      </c>
      <c r="H1081" s="40">
        <v>3782.96</v>
      </c>
      <c r="I1081" s="42">
        <v>10</v>
      </c>
      <c r="J1081" s="42">
        <v>10</v>
      </c>
      <c r="K1081" s="41">
        <v>2019</v>
      </c>
      <c r="L1081" s="31" t="s">
        <v>1130</v>
      </c>
      <c r="M1081" s="31">
        <v>762101.24</v>
      </c>
      <c r="N1081" s="31">
        <f t="shared" si="29"/>
        <v>640421.21008403366</v>
      </c>
      <c r="O1081" s="19"/>
      <c r="P1081" s="19"/>
      <c r="Q1081" s="19"/>
      <c r="R1081" s="19"/>
      <c r="S1081" s="19"/>
      <c r="T1081" s="19"/>
    </row>
    <row r="1082" spans="1:20">
      <c r="A1082" s="23">
        <v>1080</v>
      </c>
      <c r="B1082" s="50">
        <v>252</v>
      </c>
      <c r="C1082" s="94" t="s">
        <v>1089</v>
      </c>
      <c r="D1082" s="18"/>
      <c r="E1082" s="19"/>
      <c r="F1082" s="40">
        <v>3714.34</v>
      </c>
      <c r="G1082" s="40">
        <v>2877.54</v>
      </c>
      <c r="H1082" s="40">
        <v>7913.24</v>
      </c>
      <c r="I1082" s="42">
        <v>9</v>
      </c>
      <c r="J1082" s="42">
        <v>10</v>
      </c>
      <c r="K1082" s="41">
        <v>2019</v>
      </c>
      <c r="L1082" s="31" t="s">
        <v>1130</v>
      </c>
      <c r="M1082" s="31">
        <v>1628685.72</v>
      </c>
      <c r="N1082" s="31">
        <f>M1082/1.19+0.01</f>
        <v>1368643.4721848739</v>
      </c>
      <c r="O1082" s="19"/>
      <c r="P1082" s="19"/>
      <c r="Q1082" s="19"/>
      <c r="R1082" s="19"/>
      <c r="S1082" s="19"/>
      <c r="T1082" s="19"/>
    </row>
    <row r="1083" spans="1:20">
      <c r="A1083" s="18">
        <v>1081</v>
      </c>
      <c r="B1083" s="50">
        <v>253</v>
      </c>
      <c r="C1083" s="94" t="s">
        <v>1090</v>
      </c>
      <c r="D1083" s="18"/>
      <c r="E1083" s="19"/>
      <c r="F1083" s="40">
        <v>2325.3000000000002</v>
      </c>
      <c r="G1083" s="40">
        <v>1870.25</v>
      </c>
      <c r="H1083" s="40">
        <v>5049.68</v>
      </c>
      <c r="I1083" s="42">
        <v>10</v>
      </c>
      <c r="J1083" s="42">
        <v>10</v>
      </c>
      <c r="K1083" s="41">
        <v>2019</v>
      </c>
      <c r="L1083" s="31" t="s">
        <v>1130</v>
      </c>
      <c r="M1083" s="31">
        <v>982363.22</v>
      </c>
      <c r="N1083" s="31">
        <f t="shared" si="29"/>
        <v>825515.31092436973</v>
      </c>
      <c r="O1083" s="19"/>
      <c r="P1083" s="19"/>
      <c r="Q1083" s="19"/>
      <c r="R1083" s="19"/>
      <c r="S1083" s="19"/>
      <c r="T1083" s="19"/>
    </row>
    <row r="1084" spans="1:20">
      <c r="A1084" s="23">
        <v>1082</v>
      </c>
      <c r="B1084" s="50">
        <v>254</v>
      </c>
      <c r="C1084" s="94" t="s">
        <v>1091</v>
      </c>
      <c r="D1084" s="18"/>
      <c r="E1084" s="19"/>
      <c r="F1084" s="40">
        <v>2296.14</v>
      </c>
      <c r="G1084" s="40">
        <v>1867.81</v>
      </c>
      <c r="H1084" s="40">
        <v>5043.09</v>
      </c>
      <c r="I1084" s="42">
        <v>9</v>
      </c>
      <c r="J1084" s="42">
        <v>10</v>
      </c>
      <c r="K1084" s="41">
        <v>2019</v>
      </c>
      <c r="L1084" s="31" t="s">
        <v>1130</v>
      </c>
      <c r="M1084" s="31">
        <v>1110053.73</v>
      </c>
      <c r="N1084" s="31">
        <f t="shared" si="29"/>
        <v>932818.26050420175</v>
      </c>
      <c r="O1084" s="19"/>
      <c r="P1084" s="19"/>
      <c r="Q1084" s="19"/>
      <c r="R1084" s="19"/>
      <c r="S1084" s="19"/>
      <c r="T1084" s="19"/>
    </row>
    <row r="1085" spans="1:20">
      <c r="A1085" s="18">
        <v>1083</v>
      </c>
      <c r="B1085" s="50">
        <v>255</v>
      </c>
      <c r="C1085" s="94" t="s">
        <v>1092</v>
      </c>
      <c r="D1085" s="18"/>
      <c r="E1085" s="19"/>
      <c r="F1085" s="40">
        <v>3447.5</v>
      </c>
      <c r="G1085" s="40">
        <v>2763.68</v>
      </c>
      <c r="H1085" s="40">
        <v>7600.12</v>
      </c>
      <c r="I1085" s="42">
        <v>29</v>
      </c>
      <c r="J1085" s="42">
        <v>10</v>
      </c>
      <c r="K1085" s="41">
        <v>2019</v>
      </c>
      <c r="L1085" s="31" t="s">
        <v>1130</v>
      </c>
      <c r="M1085" s="31">
        <v>1209160.77</v>
      </c>
      <c r="N1085" s="31">
        <f t="shared" si="29"/>
        <v>1016101.487394958</v>
      </c>
      <c r="O1085" s="19"/>
      <c r="P1085" s="19"/>
      <c r="Q1085" s="19"/>
      <c r="R1085" s="19"/>
      <c r="S1085" s="19"/>
      <c r="T1085" s="19"/>
    </row>
    <row r="1086" spans="1:20">
      <c r="A1086" s="23">
        <v>1084</v>
      </c>
      <c r="B1086" s="50">
        <v>256</v>
      </c>
      <c r="C1086" s="94" t="s">
        <v>1093</v>
      </c>
      <c r="D1086" s="18"/>
      <c r="E1086" s="19"/>
      <c r="F1086" s="40">
        <v>3674.71</v>
      </c>
      <c r="G1086" s="40">
        <v>3116.9</v>
      </c>
      <c r="H1086" s="40">
        <v>8727.32</v>
      </c>
      <c r="I1086" s="42">
        <v>29</v>
      </c>
      <c r="J1086" s="42">
        <v>10</v>
      </c>
      <c r="K1086" s="41">
        <v>2019</v>
      </c>
      <c r="L1086" s="31" t="s">
        <v>1130</v>
      </c>
      <c r="M1086" s="31">
        <v>1316143.33</v>
      </c>
      <c r="N1086" s="31">
        <f t="shared" si="29"/>
        <v>1106002.7983193279</v>
      </c>
      <c r="O1086" s="19"/>
      <c r="P1086" s="19"/>
      <c r="Q1086" s="19"/>
      <c r="R1086" s="19"/>
      <c r="S1086" s="19"/>
      <c r="T1086" s="19"/>
    </row>
    <row r="1087" spans="1:20">
      <c r="A1087" s="18">
        <v>1085</v>
      </c>
      <c r="B1087" s="50">
        <v>257</v>
      </c>
      <c r="C1087" s="95" t="s">
        <v>1094</v>
      </c>
      <c r="D1087" s="18"/>
      <c r="E1087" s="19"/>
      <c r="F1087" s="40">
        <v>2248.62</v>
      </c>
      <c r="G1087" s="40">
        <v>1858.29</v>
      </c>
      <c r="H1087" s="40">
        <v>5110.3</v>
      </c>
      <c r="I1087" s="42">
        <v>30</v>
      </c>
      <c r="J1087" s="42">
        <v>10</v>
      </c>
      <c r="K1087" s="41">
        <v>2019</v>
      </c>
      <c r="L1087" s="31" t="s">
        <v>1130</v>
      </c>
      <c r="M1087" s="31">
        <v>1059444.2</v>
      </c>
      <c r="N1087" s="31">
        <f t="shared" si="29"/>
        <v>890289.24369747902</v>
      </c>
      <c r="O1087" s="19"/>
      <c r="P1087" s="19"/>
      <c r="Q1087" s="19"/>
      <c r="R1087" s="19"/>
      <c r="S1087" s="19"/>
      <c r="T1087" s="19"/>
    </row>
    <row r="1088" spans="1:20">
      <c r="A1088" s="23">
        <v>1086</v>
      </c>
      <c r="B1088" s="50">
        <v>258</v>
      </c>
      <c r="C1088" s="95" t="s">
        <v>1095</v>
      </c>
      <c r="D1088" s="18"/>
      <c r="E1088" s="19"/>
      <c r="F1088" s="40">
        <v>2304.67</v>
      </c>
      <c r="G1088" s="40">
        <v>1867.02</v>
      </c>
      <c r="H1088" s="40">
        <v>5040.95</v>
      </c>
      <c r="I1088" s="42">
        <v>8</v>
      </c>
      <c r="J1088" s="42">
        <v>11</v>
      </c>
      <c r="K1088" s="41">
        <v>2019</v>
      </c>
      <c r="L1088" s="31" t="s">
        <v>1130</v>
      </c>
      <c r="M1088" s="31">
        <v>1167508.23</v>
      </c>
      <c r="N1088" s="31">
        <f t="shared" si="29"/>
        <v>981099.3529411765</v>
      </c>
      <c r="O1088" s="19"/>
      <c r="P1088" s="19"/>
      <c r="Q1088" s="19"/>
      <c r="R1088" s="19"/>
      <c r="S1088" s="19"/>
      <c r="T1088" s="19"/>
    </row>
    <row r="1089" spans="1:20">
      <c r="A1089" s="18">
        <v>1087</v>
      </c>
      <c r="B1089" s="50">
        <v>259</v>
      </c>
      <c r="C1089" s="95" t="s">
        <v>1096</v>
      </c>
      <c r="D1089" s="18"/>
      <c r="E1089" s="19"/>
      <c r="F1089" s="40">
        <v>2371.31</v>
      </c>
      <c r="G1089" s="40">
        <v>18767.080000000002</v>
      </c>
      <c r="H1089" s="40">
        <v>5041.12</v>
      </c>
      <c r="I1089" s="42">
        <v>8</v>
      </c>
      <c r="J1089" s="42">
        <v>11</v>
      </c>
      <c r="K1089" s="41">
        <v>2019</v>
      </c>
      <c r="L1089" s="31" t="s">
        <v>1130</v>
      </c>
      <c r="M1089" s="31">
        <v>1180211.31</v>
      </c>
      <c r="N1089" s="31">
        <f t="shared" si="29"/>
        <v>991774.21008403366</v>
      </c>
      <c r="O1089" s="19"/>
      <c r="P1089" s="19"/>
      <c r="Q1089" s="19"/>
      <c r="R1089" s="19"/>
      <c r="S1089" s="19"/>
      <c r="T1089" s="19"/>
    </row>
    <row r="1090" spans="1:20">
      <c r="A1090" s="23">
        <v>1088</v>
      </c>
      <c r="B1090" s="50">
        <v>260</v>
      </c>
      <c r="C1090" s="95" t="s">
        <v>1097</v>
      </c>
      <c r="D1090" s="18"/>
      <c r="E1090" s="19"/>
      <c r="F1090" s="40">
        <v>4482.8100000000004</v>
      </c>
      <c r="G1090" s="40">
        <v>3553.5</v>
      </c>
      <c r="H1090" s="40">
        <v>9594.4500000000007</v>
      </c>
      <c r="I1090" s="42">
        <v>14</v>
      </c>
      <c r="J1090" s="42">
        <v>11</v>
      </c>
      <c r="K1090" s="41">
        <v>2019</v>
      </c>
      <c r="L1090" s="31" t="s">
        <v>1130</v>
      </c>
      <c r="M1090" s="31">
        <v>1799207.79</v>
      </c>
      <c r="N1090" s="31">
        <f t="shared" si="29"/>
        <v>1511939.3193277312</v>
      </c>
      <c r="O1090" s="19"/>
      <c r="P1090" s="19"/>
      <c r="Q1090" s="19"/>
      <c r="R1090" s="19"/>
      <c r="S1090" s="19"/>
      <c r="T1090" s="19"/>
    </row>
    <row r="1091" spans="1:20">
      <c r="A1091" s="18">
        <v>1089</v>
      </c>
      <c r="B1091" s="50">
        <v>261</v>
      </c>
      <c r="C1091" s="95" t="s">
        <v>1098</v>
      </c>
      <c r="D1091" s="18"/>
      <c r="E1091" s="19"/>
      <c r="F1091" s="137">
        <v>5529.36</v>
      </c>
      <c r="G1091" s="137">
        <v>3512.85</v>
      </c>
      <c r="H1091" s="137">
        <v>9484.7000000000007</v>
      </c>
      <c r="I1091" s="139">
        <v>11</v>
      </c>
      <c r="J1091" s="139">
        <v>11</v>
      </c>
      <c r="K1091" s="141">
        <v>2019</v>
      </c>
      <c r="L1091" s="129" t="s">
        <v>1130</v>
      </c>
      <c r="M1091" s="129">
        <v>2310637.25</v>
      </c>
      <c r="N1091" s="129">
        <f t="shared" si="29"/>
        <v>1941711.9747899161</v>
      </c>
      <c r="O1091" s="19"/>
      <c r="P1091" s="19"/>
      <c r="Q1091" s="19"/>
      <c r="R1091" s="19"/>
      <c r="S1091" s="19"/>
      <c r="T1091" s="19"/>
    </row>
    <row r="1092" spans="1:20">
      <c r="A1092" s="23">
        <v>1090</v>
      </c>
      <c r="B1092" s="50">
        <v>262</v>
      </c>
      <c r="C1092" s="95" t="s">
        <v>1099</v>
      </c>
      <c r="D1092" s="18"/>
      <c r="E1092" s="19"/>
      <c r="F1092" s="138"/>
      <c r="G1092" s="138"/>
      <c r="H1092" s="138"/>
      <c r="I1092" s="140"/>
      <c r="J1092" s="140"/>
      <c r="K1092" s="142"/>
      <c r="L1092" s="130"/>
      <c r="M1092" s="130"/>
      <c r="N1092" s="130"/>
      <c r="O1092" s="19"/>
      <c r="P1092" s="19"/>
      <c r="Q1092" s="19"/>
      <c r="R1092" s="19"/>
      <c r="S1092" s="19"/>
      <c r="T1092" s="19"/>
    </row>
    <row r="1093" spans="1:20">
      <c r="A1093" s="18">
        <v>1091</v>
      </c>
      <c r="B1093" s="50">
        <v>263</v>
      </c>
      <c r="C1093" s="95" t="s">
        <v>1100</v>
      </c>
      <c r="D1093" s="18"/>
      <c r="E1093" s="19"/>
      <c r="F1093" s="40">
        <v>3334.89</v>
      </c>
      <c r="G1093" s="40">
        <v>2443.9299999999998</v>
      </c>
      <c r="H1093" s="40">
        <v>6598.61</v>
      </c>
      <c r="I1093" s="42">
        <v>12</v>
      </c>
      <c r="J1093" s="42">
        <v>11</v>
      </c>
      <c r="K1093" s="41">
        <v>2019</v>
      </c>
      <c r="L1093" s="31" t="s">
        <v>1130</v>
      </c>
      <c r="M1093" s="31">
        <v>1697772.8</v>
      </c>
      <c r="N1093" s="31">
        <f t="shared" si="29"/>
        <v>1426699.8319327731</v>
      </c>
      <c r="O1093" s="19"/>
      <c r="P1093" s="19"/>
      <c r="Q1093" s="19"/>
      <c r="R1093" s="19"/>
      <c r="S1093" s="19"/>
      <c r="T1093" s="19"/>
    </row>
    <row r="1094" spans="1:20">
      <c r="A1094" s="23">
        <v>1092</v>
      </c>
      <c r="B1094" s="50">
        <v>264</v>
      </c>
      <c r="C1094" s="96" t="s">
        <v>1101</v>
      </c>
      <c r="D1094" s="18"/>
      <c r="E1094" s="19"/>
      <c r="F1094" s="40">
        <v>32050.11</v>
      </c>
      <c r="G1094" s="40">
        <v>2178.2399999999998</v>
      </c>
      <c r="H1094" s="40">
        <v>5881.25</v>
      </c>
      <c r="I1094" s="42">
        <v>30</v>
      </c>
      <c r="J1094" s="42">
        <v>10</v>
      </c>
      <c r="K1094" s="41">
        <v>2019</v>
      </c>
      <c r="L1094" s="31" t="s">
        <v>1130</v>
      </c>
      <c r="M1094" s="31">
        <v>1566028.07</v>
      </c>
      <c r="N1094" s="31">
        <f>M1094/1.19+0.01</f>
        <v>1315989.9847899161</v>
      </c>
      <c r="O1094" s="19"/>
      <c r="P1094" s="19"/>
      <c r="Q1094" s="19"/>
      <c r="R1094" s="19"/>
      <c r="S1094" s="19"/>
      <c r="T1094" s="19"/>
    </row>
    <row r="1095" spans="1:20">
      <c r="A1095" s="18">
        <v>1093</v>
      </c>
      <c r="B1095" s="50">
        <v>265</v>
      </c>
      <c r="C1095" s="95" t="s">
        <v>1102</v>
      </c>
      <c r="D1095" s="18"/>
      <c r="E1095" s="19"/>
      <c r="F1095" s="40">
        <v>2034.42</v>
      </c>
      <c r="G1095" s="40">
        <v>1385.24</v>
      </c>
      <c r="H1095" s="40">
        <v>3809.41</v>
      </c>
      <c r="I1095" s="42">
        <v>31</v>
      </c>
      <c r="J1095" s="42">
        <v>10.2019</v>
      </c>
      <c r="K1095" s="41"/>
      <c r="L1095" s="31" t="s">
        <v>1130</v>
      </c>
      <c r="M1095" s="31">
        <v>1095597.52</v>
      </c>
      <c r="N1095" s="31">
        <f t="shared" si="29"/>
        <v>920670.18487394962</v>
      </c>
      <c r="O1095" s="19"/>
      <c r="P1095" s="19"/>
      <c r="Q1095" s="19"/>
      <c r="R1095" s="19"/>
      <c r="S1095" s="19"/>
      <c r="T1095" s="19"/>
    </row>
    <row r="1096" spans="1:20">
      <c r="A1096" s="23">
        <v>1094</v>
      </c>
      <c r="B1096" s="50">
        <v>266</v>
      </c>
      <c r="C1096" s="95" t="s">
        <v>1103</v>
      </c>
      <c r="D1096" s="18"/>
      <c r="E1096" s="19"/>
      <c r="F1096" s="40">
        <v>7707.87</v>
      </c>
      <c r="G1096" s="40">
        <v>5744.56</v>
      </c>
      <c r="H1096" s="40">
        <v>15797.54</v>
      </c>
      <c r="I1096" s="42">
        <v>15</v>
      </c>
      <c r="J1096" s="42">
        <v>11</v>
      </c>
      <c r="K1096" s="41">
        <v>2019</v>
      </c>
      <c r="L1096" s="31" t="s">
        <v>1130</v>
      </c>
      <c r="M1096" s="31">
        <v>3202673.26</v>
      </c>
      <c r="N1096" s="31">
        <f t="shared" si="29"/>
        <v>2691322.0672268905</v>
      </c>
      <c r="O1096" s="19"/>
      <c r="P1096" s="19"/>
      <c r="Q1096" s="19"/>
      <c r="R1096" s="19"/>
      <c r="S1096" s="19"/>
      <c r="T1096" s="19"/>
    </row>
    <row r="1097" spans="1:20">
      <c r="A1097" s="18">
        <v>1095</v>
      </c>
      <c r="B1097" s="50">
        <v>267</v>
      </c>
      <c r="C1097" s="95" t="s">
        <v>1104</v>
      </c>
      <c r="D1097" s="18"/>
      <c r="E1097" s="19"/>
      <c r="F1097" s="40">
        <v>7226.92</v>
      </c>
      <c r="G1097" s="40">
        <v>4993.22</v>
      </c>
      <c r="H1097" s="40">
        <v>13481.69</v>
      </c>
      <c r="I1097" s="42">
        <v>18</v>
      </c>
      <c r="J1097" s="42">
        <v>11</v>
      </c>
      <c r="K1097" s="41">
        <v>2019</v>
      </c>
      <c r="L1097" s="31" t="s">
        <v>1130</v>
      </c>
      <c r="M1097" s="31">
        <v>3773034.54</v>
      </c>
      <c r="N1097" s="31">
        <f t="shared" si="29"/>
        <v>3170617.260504202</v>
      </c>
      <c r="O1097" s="19"/>
      <c r="P1097" s="19"/>
      <c r="Q1097" s="19"/>
      <c r="R1097" s="19"/>
      <c r="S1097" s="19"/>
      <c r="T1097" s="19"/>
    </row>
    <row r="1098" spans="1:20">
      <c r="A1098" s="23">
        <v>1096</v>
      </c>
      <c r="B1098" s="50">
        <v>268</v>
      </c>
      <c r="C1098" s="95" t="s">
        <v>1105</v>
      </c>
      <c r="D1098" s="18"/>
      <c r="E1098" s="19"/>
      <c r="F1098" s="40">
        <v>1869.84</v>
      </c>
      <c r="G1098" s="40">
        <v>1243.8399999999999</v>
      </c>
      <c r="H1098" s="40">
        <v>3358.37</v>
      </c>
      <c r="I1098" s="42">
        <v>12</v>
      </c>
      <c r="J1098" s="42">
        <v>11</v>
      </c>
      <c r="K1098" s="41">
        <v>2019</v>
      </c>
      <c r="L1098" s="31" t="s">
        <v>1130</v>
      </c>
      <c r="M1098" s="31">
        <v>1106247.51</v>
      </c>
      <c r="N1098" s="31">
        <f t="shared" si="29"/>
        <v>929619.7563025211</v>
      </c>
      <c r="O1098" s="19"/>
      <c r="P1098" s="19"/>
      <c r="Q1098" s="19"/>
      <c r="R1098" s="19"/>
      <c r="S1098" s="19"/>
      <c r="T1098" s="19"/>
    </row>
    <row r="1099" spans="1:20">
      <c r="A1099" s="18">
        <v>1097</v>
      </c>
      <c r="B1099" s="50">
        <v>269</v>
      </c>
      <c r="C1099" s="95" t="s">
        <v>1106</v>
      </c>
      <c r="D1099" s="18"/>
      <c r="E1099" s="19"/>
      <c r="F1099" s="40">
        <v>6665.94</v>
      </c>
      <c r="G1099" s="40">
        <v>5263.91</v>
      </c>
      <c r="H1099" s="40">
        <v>14212.56</v>
      </c>
      <c r="I1099" s="42">
        <v>14</v>
      </c>
      <c r="J1099" s="42">
        <v>11</v>
      </c>
      <c r="K1099" s="41">
        <v>2019</v>
      </c>
      <c r="L1099" s="31" t="s">
        <v>1130</v>
      </c>
      <c r="M1099" s="31">
        <v>2843004.58</v>
      </c>
      <c r="N1099" s="31">
        <f t="shared" si="29"/>
        <v>2389079.478991597</v>
      </c>
      <c r="O1099" s="19"/>
      <c r="P1099" s="19"/>
      <c r="Q1099" s="19"/>
      <c r="R1099" s="19"/>
      <c r="S1099" s="19"/>
      <c r="T1099" s="19"/>
    </row>
    <row r="1100" spans="1:20">
      <c r="A1100" s="23">
        <v>1098</v>
      </c>
      <c r="B1100" s="50">
        <v>270</v>
      </c>
      <c r="C1100" s="95" t="s">
        <v>1107</v>
      </c>
      <c r="D1100" s="18"/>
      <c r="E1100" s="19"/>
      <c r="F1100" s="40">
        <v>5919.01</v>
      </c>
      <c r="G1100" s="40">
        <v>4250.3500000000004</v>
      </c>
      <c r="H1100" s="40">
        <v>11688.46</v>
      </c>
      <c r="I1100" s="42">
        <v>19</v>
      </c>
      <c r="J1100" s="42">
        <v>11</v>
      </c>
      <c r="K1100" s="41">
        <v>2019</v>
      </c>
      <c r="L1100" s="31" t="s">
        <v>1130</v>
      </c>
      <c r="M1100" s="31">
        <v>2187078.7599999998</v>
      </c>
      <c r="N1100" s="31">
        <f t="shared" si="29"/>
        <v>1837881.3109243696</v>
      </c>
      <c r="O1100" s="19"/>
      <c r="P1100" s="19"/>
      <c r="Q1100" s="19"/>
      <c r="R1100" s="19"/>
      <c r="S1100" s="19"/>
      <c r="T1100" s="19"/>
    </row>
    <row r="1101" spans="1:20">
      <c r="A1101" s="18">
        <v>1099</v>
      </c>
      <c r="B1101" s="50">
        <v>271</v>
      </c>
      <c r="C1101" s="95" t="s">
        <v>1108</v>
      </c>
      <c r="D1101" s="18"/>
      <c r="E1101" s="19"/>
      <c r="F1101" s="40">
        <v>2744.08</v>
      </c>
      <c r="G1101" s="40">
        <v>1826.13</v>
      </c>
      <c r="H1101" s="40">
        <v>5021.8599999999997</v>
      </c>
      <c r="I1101" s="42">
        <v>13</v>
      </c>
      <c r="J1101" s="42">
        <v>11</v>
      </c>
      <c r="K1101" s="41">
        <v>2019</v>
      </c>
      <c r="L1101" s="31" t="s">
        <v>1130</v>
      </c>
      <c r="M1101" s="31">
        <v>984134.48</v>
      </c>
      <c r="N1101" s="31">
        <f t="shared" si="29"/>
        <v>827003.76470588241</v>
      </c>
      <c r="O1101" s="19"/>
      <c r="P1101" s="19"/>
      <c r="Q1101" s="19"/>
      <c r="R1101" s="19"/>
      <c r="S1101" s="19"/>
      <c r="T1101" s="19"/>
    </row>
    <row r="1102" spans="1:20">
      <c r="A1102" s="23">
        <v>1100</v>
      </c>
      <c r="B1102" s="50">
        <v>272</v>
      </c>
      <c r="C1102" s="95" t="s">
        <v>1109</v>
      </c>
      <c r="D1102" s="18"/>
      <c r="E1102" s="19"/>
      <c r="F1102" s="40">
        <v>2150.15</v>
      </c>
      <c r="G1102" s="40">
        <v>1768.69</v>
      </c>
      <c r="H1102" s="40">
        <v>4775.46</v>
      </c>
      <c r="I1102" s="42">
        <v>12</v>
      </c>
      <c r="J1102" s="42">
        <v>11</v>
      </c>
      <c r="K1102" s="41">
        <v>2019</v>
      </c>
      <c r="L1102" s="31" t="s">
        <v>1130</v>
      </c>
      <c r="M1102" s="31">
        <v>1504599.45</v>
      </c>
      <c r="N1102" s="31">
        <f t="shared" si="29"/>
        <v>1264369.2857142857</v>
      </c>
      <c r="O1102" s="19"/>
      <c r="P1102" s="19"/>
      <c r="Q1102" s="19"/>
      <c r="R1102" s="19"/>
      <c r="S1102" s="19"/>
      <c r="T1102" s="19"/>
    </row>
    <row r="1103" spans="1:20">
      <c r="A1103" s="18">
        <v>1101</v>
      </c>
      <c r="B1103" s="50">
        <v>273</v>
      </c>
      <c r="C1103" s="96" t="s">
        <v>1110</v>
      </c>
      <c r="D1103" s="18"/>
      <c r="E1103" s="19"/>
      <c r="F1103" s="40">
        <v>5325.48</v>
      </c>
      <c r="G1103" s="40">
        <v>3552.71</v>
      </c>
      <c r="H1103" s="40">
        <v>9769.9500000000007</v>
      </c>
      <c r="I1103" s="42">
        <v>18</v>
      </c>
      <c r="J1103" s="42">
        <v>11</v>
      </c>
      <c r="K1103" s="41">
        <v>2019</v>
      </c>
      <c r="L1103" s="31" t="s">
        <v>1130</v>
      </c>
      <c r="M1103" s="31">
        <v>2317905.5499999998</v>
      </c>
      <c r="N1103" s="31">
        <f t="shared" si="29"/>
        <v>1947819.7899159663</v>
      </c>
      <c r="O1103" s="19"/>
      <c r="P1103" s="19"/>
      <c r="Q1103" s="19"/>
      <c r="R1103" s="19"/>
      <c r="S1103" s="19"/>
      <c r="T1103" s="19"/>
    </row>
    <row r="1104" spans="1:20">
      <c r="A1104" s="23">
        <v>1102</v>
      </c>
      <c r="B1104" s="50">
        <v>274</v>
      </c>
      <c r="C1104" s="95" t="s">
        <v>1111</v>
      </c>
      <c r="D1104" s="18"/>
      <c r="E1104" s="19"/>
      <c r="F1104" s="40">
        <v>1703.71</v>
      </c>
      <c r="G1104" s="40">
        <v>1273.3399999999999</v>
      </c>
      <c r="H1104" s="40">
        <v>3501.69</v>
      </c>
      <c r="I1104" s="42">
        <v>4</v>
      </c>
      <c r="J1104" s="42">
        <v>11</v>
      </c>
      <c r="K1104" s="41">
        <v>2019</v>
      </c>
      <c r="L1104" s="31" t="s">
        <v>1130</v>
      </c>
      <c r="M1104" s="31">
        <v>735718.73</v>
      </c>
      <c r="N1104" s="31">
        <f t="shared" si="29"/>
        <v>618251.03361344535</v>
      </c>
      <c r="O1104" s="19"/>
      <c r="P1104" s="19"/>
      <c r="Q1104" s="19"/>
      <c r="R1104" s="19"/>
      <c r="S1104" s="19"/>
      <c r="T1104" s="19"/>
    </row>
    <row r="1105" spans="1:20">
      <c r="A1105" s="18">
        <v>1103</v>
      </c>
      <c r="B1105" s="50">
        <v>275</v>
      </c>
      <c r="C1105" s="95" t="s">
        <v>1112</v>
      </c>
      <c r="D1105" s="18"/>
      <c r="E1105" s="19"/>
      <c r="F1105" s="40">
        <v>3311.99</v>
      </c>
      <c r="G1105" s="40">
        <v>2395.7800000000002</v>
      </c>
      <c r="H1105" s="40">
        <v>6588.4</v>
      </c>
      <c r="I1105" s="42">
        <v>15</v>
      </c>
      <c r="J1105" s="42">
        <v>11</v>
      </c>
      <c r="K1105" s="41">
        <v>2019</v>
      </c>
      <c r="L1105" s="31" t="s">
        <v>1130</v>
      </c>
      <c r="M1105" s="31">
        <v>1699807.96</v>
      </c>
      <c r="N1105" s="31">
        <f t="shared" si="29"/>
        <v>1428410.0504201681</v>
      </c>
      <c r="O1105" s="19"/>
      <c r="P1105" s="19"/>
      <c r="Q1105" s="19"/>
      <c r="R1105" s="19"/>
      <c r="S1105" s="19"/>
      <c r="T1105" s="19"/>
    </row>
    <row r="1106" spans="1:20">
      <c r="A1106" s="23">
        <v>1104</v>
      </c>
      <c r="B1106" s="50">
        <v>276</v>
      </c>
      <c r="C1106" s="96" t="s">
        <v>1113</v>
      </c>
      <c r="D1106" s="18"/>
      <c r="E1106" s="19"/>
      <c r="F1106" s="40">
        <v>3628.68</v>
      </c>
      <c r="G1106" s="40">
        <v>2298.08</v>
      </c>
      <c r="H1106" s="40">
        <v>6204.82</v>
      </c>
      <c r="I1106" s="42">
        <v>13</v>
      </c>
      <c r="J1106" s="42">
        <v>11</v>
      </c>
      <c r="K1106" s="41">
        <v>2019</v>
      </c>
      <c r="L1106" s="31" t="s">
        <v>1130</v>
      </c>
      <c r="M1106" s="31">
        <v>1887112.67</v>
      </c>
      <c r="N1106" s="31">
        <f t="shared" si="29"/>
        <v>1585808.9663865545</v>
      </c>
      <c r="O1106" s="19"/>
      <c r="P1106" s="19"/>
      <c r="Q1106" s="19"/>
      <c r="R1106" s="19"/>
      <c r="S1106" s="19"/>
      <c r="T1106" s="19"/>
    </row>
    <row r="1107" spans="1:20">
      <c r="A1107" s="18">
        <v>1105</v>
      </c>
      <c r="B1107" s="50">
        <v>277</v>
      </c>
      <c r="C1107" s="95" t="s">
        <v>1114</v>
      </c>
      <c r="D1107" s="18"/>
      <c r="E1107" s="19"/>
      <c r="F1107" s="40">
        <v>3192.64</v>
      </c>
      <c r="G1107" s="40">
        <v>2177.35</v>
      </c>
      <c r="H1107" s="40">
        <v>5987.71</v>
      </c>
      <c r="I1107" s="42">
        <v>15</v>
      </c>
      <c r="J1107" s="42">
        <v>11</v>
      </c>
      <c r="K1107" s="41">
        <v>2019</v>
      </c>
      <c r="L1107" s="31" t="s">
        <v>1130</v>
      </c>
      <c r="M1107" s="31">
        <v>1234445.9099999999</v>
      </c>
      <c r="N1107" s="31">
        <f t="shared" si="29"/>
        <v>1037349.5042016807</v>
      </c>
      <c r="O1107" s="19"/>
      <c r="P1107" s="19"/>
      <c r="Q1107" s="19"/>
      <c r="R1107" s="19"/>
      <c r="S1107" s="19"/>
      <c r="T1107" s="19"/>
    </row>
    <row r="1108" spans="1:20">
      <c r="A1108" s="23">
        <v>1106</v>
      </c>
      <c r="B1108" s="50">
        <v>278</v>
      </c>
      <c r="C1108" s="95" t="s">
        <v>1115</v>
      </c>
      <c r="D1108" s="18"/>
      <c r="E1108" s="19"/>
      <c r="F1108" s="40">
        <v>2285.3200000000002</v>
      </c>
      <c r="G1108" s="40">
        <v>1799.47</v>
      </c>
      <c r="H1108" s="40">
        <v>4858.57</v>
      </c>
      <c r="I1108" s="42">
        <v>11</v>
      </c>
      <c r="J1108" s="42">
        <v>11</v>
      </c>
      <c r="K1108" s="41">
        <v>2019</v>
      </c>
      <c r="L1108" s="31" t="s">
        <v>1130</v>
      </c>
      <c r="M1108" s="31">
        <v>1465618.81</v>
      </c>
      <c r="N1108" s="31">
        <f>M1108/1.19-0.01</f>
        <v>1231612.4353781512</v>
      </c>
      <c r="O1108" s="19"/>
      <c r="P1108" s="19"/>
      <c r="Q1108" s="19"/>
      <c r="R1108" s="19"/>
      <c r="S1108" s="19"/>
      <c r="T1108" s="19"/>
    </row>
    <row r="1109" spans="1:20">
      <c r="A1109" s="18">
        <v>1107</v>
      </c>
      <c r="B1109" s="50">
        <v>279</v>
      </c>
      <c r="C1109" s="95" t="s">
        <v>1116</v>
      </c>
      <c r="D1109" s="18"/>
      <c r="E1109" s="19"/>
      <c r="F1109" s="40">
        <v>2120.3200000000002</v>
      </c>
      <c r="G1109" s="40">
        <v>1723.18</v>
      </c>
      <c r="H1109" s="40">
        <v>4652.59</v>
      </c>
      <c r="I1109" s="42">
        <v>13</v>
      </c>
      <c r="J1109" s="42">
        <v>11</v>
      </c>
      <c r="K1109" s="41">
        <v>2019</v>
      </c>
      <c r="L1109" s="31" t="s">
        <v>1130</v>
      </c>
      <c r="M1109" s="31">
        <v>1531305.48</v>
      </c>
      <c r="N1109" s="31">
        <f t="shared" si="29"/>
        <v>1286811.3277310925</v>
      </c>
      <c r="O1109" s="19"/>
      <c r="P1109" s="19"/>
      <c r="Q1109" s="19"/>
      <c r="R1109" s="19"/>
      <c r="S1109" s="19"/>
      <c r="T1109" s="19"/>
    </row>
    <row r="1110" spans="1:20">
      <c r="A1110" s="23">
        <v>1108</v>
      </c>
      <c r="B1110" s="50">
        <v>280</v>
      </c>
      <c r="C1110" s="95" t="s">
        <v>1117</v>
      </c>
      <c r="D1110" s="18"/>
      <c r="E1110" s="19"/>
      <c r="F1110" s="40">
        <v>9579.31</v>
      </c>
      <c r="G1110" s="40">
        <v>6826.4</v>
      </c>
      <c r="H1110" s="40">
        <v>18431.28</v>
      </c>
      <c r="I1110" s="42">
        <v>4</v>
      </c>
      <c r="J1110" s="42">
        <v>11</v>
      </c>
      <c r="K1110" s="41">
        <v>2019</v>
      </c>
      <c r="L1110" s="31" t="s">
        <v>1130</v>
      </c>
      <c r="M1110" s="31">
        <v>4247181.63</v>
      </c>
      <c r="N1110" s="31">
        <f t="shared" si="29"/>
        <v>3569060.193277311</v>
      </c>
      <c r="O1110" s="19"/>
      <c r="P1110" s="19"/>
      <c r="Q1110" s="19"/>
      <c r="R1110" s="19"/>
      <c r="S1110" s="19"/>
      <c r="T1110" s="19"/>
    </row>
    <row r="1111" spans="1:20">
      <c r="A1111" s="18">
        <v>1109</v>
      </c>
      <c r="B1111" s="50">
        <v>281</v>
      </c>
      <c r="C1111" s="95" t="s">
        <v>1118</v>
      </c>
      <c r="D1111" s="18"/>
      <c r="E1111" s="19"/>
      <c r="F1111" s="40">
        <v>5202.72</v>
      </c>
      <c r="G1111" s="40">
        <v>3650.97</v>
      </c>
      <c r="H1111" s="40">
        <v>10040.17</v>
      </c>
      <c r="I1111" s="42">
        <v>5</v>
      </c>
      <c r="J1111" s="42">
        <v>11</v>
      </c>
      <c r="K1111" s="41">
        <v>2019</v>
      </c>
      <c r="L1111" s="31" t="s">
        <v>1130</v>
      </c>
      <c r="M1111" s="31">
        <v>2205111.2000000002</v>
      </c>
      <c r="N1111" s="31">
        <f t="shared" si="29"/>
        <v>1853034.6218487397</v>
      </c>
      <c r="O1111" s="19"/>
      <c r="P1111" s="19"/>
      <c r="Q1111" s="19"/>
      <c r="R1111" s="19"/>
      <c r="S1111" s="19"/>
      <c r="T1111" s="19"/>
    </row>
    <row r="1112" spans="1:20">
      <c r="A1112" s="23">
        <v>1110</v>
      </c>
      <c r="B1112" s="50">
        <v>282</v>
      </c>
      <c r="C1112" s="95" t="s">
        <v>1119</v>
      </c>
      <c r="D1112" s="18"/>
      <c r="E1112" s="19"/>
      <c r="F1112" s="40">
        <v>5035.71</v>
      </c>
      <c r="G1112" s="40">
        <v>3639.71</v>
      </c>
      <c r="H1112" s="40">
        <v>10009.200000000001</v>
      </c>
      <c r="I1112" s="42">
        <v>5</v>
      </c>
      <c r="J1112" s="42">
        <v>11</v>
      </c>
      <c r="K1112" s="41">
        <v>2019</v>
      </c>
      <c r="L1112" s="31" t="s">
        <v>1130</v>
      </c>
      <c r="M1112" s="31">
        <v>2305762.31</v>
      </c>
      <c r="N1112" s="31">
        <f t="shared" si="29"/>
        <v>1937615.3865546221</v>
      </c>
      <c r="O1112" s="19"/>
      <c r="P1112" s="19"/>
      <c r="Q1112" s="19"/>
      <c r="R1112" s="19"/>
      <c r="S1112" s="19"/>
      <c r="T1112" s="19"/>
    </row>
    <row r="1113" spans="1:20">
      <c r="A1113" s="18">
        <v>1111</v>
      </c>
      <c r="B1113" s="50">
        <v>283</v>
      </c>
      <c r="C1113" s="95" t="s">
        <v>1120</v>
      </c>
      <c r="D1113" s="18"/>
      <c r="E1113" s="19"/>
      <c r="F1113" s="40">
        <v>3705.89</v>
      </c>
      <c r="G1113" s="40">
        <v>2836.37</v>
      </c>
      <c r="H1113" s="40">
        <v>78000.02</v>
      </c>
      <c r="I1113" s="42">
        <v>6</v>
      </c>
      <c r="J1113" s="42">
        <v>11</v>
      </c>
      <c r="K1113" s="41">
        <v>2019</v>
      </c>
      <c r="L1113" s="31" t="s">
        <v>1130</v>
      </c>
      <c r="M1113" s="31">
        <v>1464981.55</v>
      </c>
      <c r="N1113" s="31">
        <f t="shared" si="29"/>
        <v>1231076.9327731093</v>
      </c>
      <c r="O1113" s="19"/>
      <c r="P1113" s="19"/>
      <c r="Q1113" s="19"/>
      <c r="R1113" s="19"/>
      <c r="S1113" s="19"/>
      <c r="T1113" s="19"/>
    </row>
    <row r="1114" spans="1:20">
      <c r="A1114" s="23">
        <v>1112</v>
      </c>
      <c r="B1114" s="50">
        <v>284</v>
      </c>
      <c r="C1114" s="96" t="s">
        <v>1121</v>
      </c>
      <c r="D1114" s="18"/>
      <c r="E1114" s="19"/>
      <c r="F1114" s="40">
        <v>3111.83</v>
      </c>
      <c r="G1114" s="40">
        <v>2150.4</v>
      </c>
      <c r="H1114" s="40">
        <v>5913.6</v>
      </c>
      <c r="I1114" s="42">
        <v>6</v>
      </c>
      <c r="J1114" s="42">
        <v>11</v>
      </c>
      <c r="K1114" s="41">
        <v>2019</v>
      </c>
      <c r="L1114" s="31" t="s">
        <v>1130</v>
      </c>
      <c r="M1114" s="31">
        <v>1300057.8</v>
      </c>
      <c r="N1114" s="31">
        <f t="shared" si="29"/>
        <v>1092485.5462184874</v>
      </c>
      <c r="O1114" s="19"/>
      <c r="P1114" s="19"/>
      <c r="Q1114" s="19"/>
      <c r="R1114" s="19"/>
      <c r="S1114" s="19"/>
      <c r="T1114" s="19"/>
    </row>
    <row r="1115" spans="1:20">
      <c r="A1115" s="18">
        <v>1113</v>
      </c>
      <c r="B1115" s="50">
        <v>285</v>
      </c>
      <c r="C1115" s="95" t="s">
        <v>1122</v>
      </c>
      <c r="D1115" s="18"/>
      <c r="E1115" s="19"/>
      <c r="F1115" s="40">
        <v>2310.89</v>
      </c>
      <c r="G1115" s="40">
        <v>1643.01</v>
      </c>
      <c r="H1115" s="40">
        <v>4436.13</v>
      </c>
      <c r="I1115" s="42">
        <v>6</v>
      </c>
      <c r="J1115" s="42">
        <v>11</v>
      </c>
      <c r="K1115" s="41">
        <v>2019</v>
      </c>
      <c r="L1115" s="31" t="s">
        <v>1130</v>
      </c>
      <c r="M1115" s="31">
        <v>1067077.8700000001</v>
      </c>
      <c r="N1115" s="31">
        <f t="shared" si="29"/>
        <v>896704.09243697487</v>
      </c>
      <c r="O1115" s="19"/>
      <c r="P1115" s="19"/>
      <c r="Q1115" s="19"/>
      <c r="R1115" s="19"/>
      <c r="S1115" s="19"/>
      <c r="T1115" s="19"/>
    </row>
    <row r="1116" spans="1:20">
      <c r="A1116" s="23">
        <v>1114</v>
      </c>
      <c r="B1116" s="50">
        <v>286</v>
      </c>
      <c r="C1116" s="95" t="s">
        <v>1123</v>
      </c>
      <c r="D1116" s="18"/>
      <c r="E1116" s="19"/>
      <c r="F1116" s="40">
        <v>2308.17</v>
      </c>
      <c r="G1116" s="40">
        <v>1760.94</v>
      </c>
      <c r="H1116" s="40">
        <v>4754.54</v>
      </c>
      <c r="I1116" s="42">
        <v>6</v>
      </c>
      <c r="J1116" s="42">
        <v>11</v>
      </c>
      <c r="K1116" s="41">
        <v>2019</v>
      </c>
      <c r="L1116" s="31" t="s">
        <v>1130</v>
      </c>
      <c r="M1116" s="31">
        <v>1124252.33</v>
      </c>
      <c r="N1116" s="31">
        <f t="shared" si="29"/>
        <v>944749.85714285728</v>
      </c>
      <c r="O1116" s="19"/>
      <c r="P1116" s="19"/>
      <c r="Q1116" s="19"/>
      <c r="R1116" s="19"/>
      <c r="S1116" s="19"/>
      <c r="T1116" s="19"/>
    </row>
    <row r="1117" spans="1:20">
      <c r="A1117" s="18">
        <v>1115</v>
      </c>
      <c r="B1117" s="50">
        <v>287</v>
      </c>
      <c r="C1117" s="95" t="s">
        <v>1124</v>
      </c>
      <c r="D1117" s="18"/>
      <c r="E1117" s="19"/>
      <c r="F1117" s="40">
        <v>8938.2800000000007</v>
      </c>
      <c r="G1117" s="40">
        <v>6902.88</v>
      </c>
      <c r="H1117" s="40">
        <v>18982.919999999998</v>
      </c>
      <c r="I1117" s="42">
        <v>18</v>
      </c>
      <c r="J1117" s="42">
        <v>11</v>
      </c>
      <c r="K1117" s="41">
        <v>2019</v>
      </c>
      <c r="L1117" s="31" t="s">
        <v>1130</v>
      </c>
      <c r="M1117" s="31">
        <v>3775028.26</v>
      </c>
      <c r="N1117" s="31">
        <f t="shared" si="29"/>
        <v>3172292.6554621849</v>
      </c>
      <c r="O1117" s="19"/>
      <c r="P1117" s="19"/>
      <c r="Q1117" s="19"/>
      <c r="R1117" s="19"/>
      <c r="S1117" s="19"/>
      <c r="T1117" s="19"/>
    </row>
    <row r="1118" spans="1:20" ht="18.75" customHeight="1">
      <c r="A1118" s="23">
        <v>1116</v>
      </c>
      <c r="B1118" s="50">
        <v>288</v>
      </c>
      <c r="C1118" s="95" t="s">
        <v>1210</v>
      </c>
      <c r="D1118" s="18"/>
      <c r="E1118" s="19"/>
      <c r="F1118" s="40">
        <v>1825.64</v>
      </c>
      <c r="G1118" s="40">
        <v>1137.56</v>
      </c>
      <c r="H1118" s="40">
        <v>3071.41</v>
      </c>
      <c r="I1118" s="42">
        <v>11</v>
      </c>
      <c r="J1118" s="42">
        <v>11</v>
      </c>
      <c r="K1118" s="41">
        <v>2019</v>
      </c>
      <c r="L1118" s="31" t="s">
        <v>1130</v>
      </c>
      <c r="M1118" s="31">
        <v>830618.52</v>
      </c>
      <c r="N1118" s="31">
        <f>M1118/1.19-0.01</f>
        <v>697998.74630252109</v>
      </c>
      <c r="O1118" s="19"/>
      <c r="P1118" s="19"/>
      <c r="Q1118" s="19"/>
      <c r="R1118" s="19"/>
      <c r="S1118" s="19"/>
      <c r="T1118" s="19"/>
    </row>
    <row r="1119" spans="1:20">
      <c r="A1119" s="18">
        <v>1117</v>
      </c>
      <c r="B1119" s="50">
        <v>289</v>
      </c>
      <c r="C1119" s="95" t="s">
        <v>1125</v>
      </c>
      <c r="D1119" s="18"/>
      <c r="E1119" s="19"/>
      <c r="F1119" s="40">
        <v>7233.62</v>
      </c>
      <c r="G1119" s="40">
        <v>5922.17</v>
      </c>
      <c r="H1119" s="40">
        <v>16285.97</v>
      </c>
      <c r="I1119" s="42">
        <v>14</v>
      </c>
      <c r="J1119" s="42">
        <v>11</v>
      </c>
      <c r="K1119" s="41">
        <v>2019</v>
      </c>
      <c r="L1119" s="31" t="s">
        <v>1130</v>
      </c>
      <c r="M1119" s="31">
        <v>2795376.81</v>
      </c>
      <c r="N1119" s="31">
        <f t="shared" si="29"/>
        <v>2349056.1428571432</v>
      </c>
      <c r="O1119" s="19"/>
      <c r="P1119" s="19"/>
      <c r="Q1119" s="19"/>
      <c r="R1119" s="19"/>
      <c r="S1119" s="19"/>
      <c r="T1119" s="19"/>
    </row>
    <row r="1120" spans="1:20">
      <c r="A1120" s="23">
        <v>1118</v>
      </c>
      <c r="B1120" s="50">
        <v>290</v>
      </c>
      <c r="C1120" s="95" t="s">
        <v>1126</v>
      </c>
      <c r="D1120" s="18"/>
      <c r="E1120" s="19"/>
      <c r="F1120" s="40">
        <v>6727.95</v>
      </c>
      <c r="G1120" s="40">
        <v>7030.62</v>
      </c>
      <c r="H1120" s="40">
        <v>18982.669999999998</v>
      </c>
      <c r="I1120" s="42">
        <v>24</v>
      </c>
      <c r="J1120" s="42">
        <v>5</v>
      </c>
      <c r="K1120" s="41">
        <v>2019</v>
      </c>
      <c r="L1120" s="31" t="s">
        <v>1130</v>
      </c>
      <c r="M1120" s="31">
        <v>2287312.5299999998</v>
      </c>
      <c r="N1120" s="31">
        <f t="shared" si="29"/>
        <v>1922111.369747899</v>
      </c>
      <c r="O1120" s="19"/>
      <c r="P1120" s="19"/>
      <c r="Q1120" s="19"/>
      <c r="R1120" s="19"/>
      <c r="S1120" s="19"/>
      <c r="T1120" s="19"/>
    </row>
    <row r="1121" spans="1:20">
      <c r="A1121" s="18">
        <v>1119</v>
      </c>
      <c r="B1121" s="50">
        <v>291</v>
      </c>
      <c r="C1121" s="95" t="s">
        <v>1127</v>
      </c>
      <c r="D1121" s="18"/>
      <c r="E1121" s="19"/>
      <c r="F1121" s="40">
        <v>6597.49</v>
      </c>
      <c r="G1121" s="40">
        <v>7030.62</v>
      </c>
      <c r="H1121" s="40">
        <v>18982.669999999998</v>
      </c>
      <c r="I1121" s="42">
        <v>24</v>
      </c>
      <c r="J1121" s="42">
        <v>5</v>
      </c>
      <c r="K1121" s="41">
        <v>2019</v>
      </c>
      <c r="L1121" s="31" t="s">
        <v>1130</v>
      </c>
      <c r="M1121" s="31">
        <v>2350519.39</v>
      </c>
      <c r="N1121" s="31">
        <f t="shared" si="29"/>
        <v>1975226.3781512608</v>
      </c>
      <c r="O1121" s="19"/>
      <c r="P1121" s="19"/>
      <c r="Q1121" s="19"/>
      <c r="R1121" s="19"/>
      <c r="S1121" s="19"/>
      <c r="T1121" s="19"/>
    </row>
    <row r="1122" spans="1:20">
      <c r="A1122" s="23">
        <v>1120</v>
      </c>
      <c r="B1122" s="50">
        <v>292</v>
      </c>
      <c r="C1122" s="95" t="s">
        <v>1128</v>
      </c>
      <c r="D1122" s="18"/>
      <c r="E1122" s="19"/>
      <c r="F1122" s="40">
        <v>4564.7700000000004</v>
      </c>
      <c r="G1122" s="40">
        <v>4687.08</v>
      </c>
      <c r="H1122" s="40">
        <v>12655.12</v>
      </c>
      <c r="I1122" s="42">
        <v>24</v>
      </c>
      <c r="J1122" s="42">
        <v>5</v>
      </c>
      <c r="K1122" s="41">
        <v>2019</v>
      </c>
      <c r="L1122" s="31" t="s">
        <v>1130</v>
      </c>
      <c r="M1122" s="31">
        <v>1546192.61</v>
      </c>
      <c r="N1122" s="31">
        <f t="shared" si="29"/>
        <v>1299321.5210084035</v>
      </c>
      <c r="O1122" s="19"/>
      <c r="P1122" s="19"/>
      <c r="Q1122" s="19"/>
      <c r="R1122" s="19"/>
      <c r="S1122" s="19"/>
      <c r="T1122" s="19"/>
    </row>
    <row r="1123" spans="1:20">
      <c r="A1123" s="18">
        <v>1121</v>
      </c>
      <c r="B1123" s="50">
        <v>293</v>
      </c>
      <c r="C1123" s="95" t="s">
        <v>1129</v>
      </c>
      <c r="D1123" s="18"/>
      <c r="E1123" s="19"/>
      <c r="F1123" s="40">
        <v>4409.21</v>
      </c>
      <c r="G1123" s="40">
        <v>3649.6</v>
      </c>
      <c r="H1123" s="40">
        <v>9853.92</v>
      </c>
      <c r="I1123" s="42">
        <v>23</v>
      </c>
      <c r="J1123" s="42">
        <v>5</v>
      </c>
      <c r="K1123" s="41">
        <v>2019</v>
      </c>
      <c r="L1123" s="31" t="s">
        <v>1130</v>
      </c>
      <c r="M1123" s="31">
        <v>1406112.16</v>
      </c>
      <c r="N1123" s="31">
        <f t="shared" si="29"/>
        <v>1181606.857142857</v>
      </c>
      <c r="O1123" s="19"/>
      <c r="P1123" s="19"/>
      <c r="Q1123" s="19"/>
      <c r="R1123" s="19"/>
      <c r="S1123" s="19"/>
      <c r="T1123" s="19"/>
    </row>
    <row r="1124" spans="1:20">
      <c r="A1124" s="38">
        <v>1122</v>
      </c>
      <c r="B1124" s="48">
        <v>1</v>
      </c>
      <c r="C1124" s="97" t="s">
        <v>1149</v>
      </c>
      <c r="D1124" s="38"/>
      <c r="E1124" s="98"/>
      <c r="F1124" s="99">
        <v>3905.38</v>
      </c>
      <c r="G1124" s="99">
        <v>4403.6400000000003</v>
      </c>
      <c r="H1124" s="99">
        <v>12110.01</v>
      </c>
      <c r="I1124" s="100">
        <v>11</v>
      </c>
      <c r="J1124" s="100">
        <v>11</v>
      </c>
      <c r="K1124" s="101">
        <v>2020</v>
      </c>
      <c r="L1124" s="99" t="s">
        <v>1147</v>
      </c>
      <c r="M1124" s="31">
        <v>1893787.85</v>
      </c>
      <c r="N1124" s="31">
        <f t="shared" ref="N1124:N1182" si="30">M1124/1.19</f>
        <v>1591418.3613445379</v>
      </c>
      <c r="O1124" s="98"/>
      <c r="P1124" s="98"/>
      <c r="Q1124" s="98"/>
      <c r="R1124" s="98"/>
      <c r="S1124" s="98"/>
      <c r="T1124" s="98"/>
    </row>
    <row r="1125" spans="1:20">
      <c r="A1125" s="37">
        <v>1123</v>
      </c>
      <c r="B1125" s="48">
        <v>2</v>
      </c>
      <c r="C1125" s="97" t="s">
        <v>1148</v>
      </c>
      <c r="D1125" s="38"/>
      <c r="E1125" s="98"/>
      <c r="F1125" s="99">
        <v>2826.49</v>
      </c>
      <c r="G1125" s="99">
        <v>2188.86</v>
      </c>
      <c r="H1125" s="99">
        <v>6019.37</v>
      </c>
      <c r="I1125" s="100">
        <v>18</v>
      </c>
      <c r="J1125" s="100">
        <v>8</v>
      </c>
      <c r="K1125" s="101">
        <v>2020</v>
      </c>
      <c r="L1125" s="99" t="s">
        <v>1147</v>
      </c>
      <c r="M1125" s="31">
        <v>841892.36</v>
      </c>
      <c r="N1125" s="31">
        <f t="shared" si="30"/>
        <v>707472.57142857148</v>
      </c>
      <c r="O1125" s="98"/>
      <c r="P1125" s="98"/>
      <c r="Q1125" s="98"/>
      <c r="R1125" s="98"/>
      <c r="S1125" s="98"/>
      <c r="T1125" s="98"/>
    </row>
    <row r="1126" spans="1:20">
      <c r="A1126" s="38">
        <v>1124</v>
      </c>
      <c r="B1126" s="48">
        <v>3</v>
      </c>
      <c r="C1126" s="97" t="s">
        <v>1150</v>
      </c>
      <c r="D1126" s="38"/>
      <c r="E1126" s="98"/>
      <c r="F1126" s="99">
        <v>5753.62</v>
      </c>
      <c r="G1126" s="99">
        <v>4503.87</v>
      </c>
      <c r="H1126" s="99">
        <v>12385.64</v>
      </c>
      <c r="I1126" s="100">
        <v>9</v>
      </c>
      <c r="J1126" s="100">
        <v>11</v>
      </c>
      <c r="K1126" s="101">
        <v>2020</v>
      </c>
      <c r="L1126" s="99" t="s">
        <v>1147</v>
      </c>
      <c r="M1126" s="31">
        <v>2295854.6</v>
      </c>
      <c r="N1126" s="31">
        <f t="shared" si="30"/>
        <v>1929289.5798319329</v>
      </c>
      <c r="O1126" s="98"/>
      <c r="P1126" s="98"/>
      <c r="Q1126" s="98"/>
      <c r="R1126" s="98"/>
      <c r="S1126" s="98"/>
      <c r="T1126" s="98"/>
    </row>
    <row r="1127" spans="1:20">
      <c r="A1127" s="37">
        <v>1125</v>
      </c>
      <c r="B1127" s="48">
        <v>4</v>
      </c>
      <c r="C1127" s="97" t="s">
        <v>1151</v>
      </c>
      <c r="D1127" s="38"/>
      <c r="E1127" s="98"/>
      <c r="F1127" s="99">
        <v>2731.54</v>
      </c>
      <c r="G1127" s="99">
        <v>1904.87</v>
      </c>
      <c r="H1127" s="99">
        <v>5238.3900000000003</v>
      </c>
      <c r="I1127" s="100">
        <v>27</v>
      </c>
      <c r="J1127" s="100">
        <v>8</v>
      </c>
      <c r="K1127" s="101">
        <v>2020</v>
      </c>
      <c r="L1127" s="99" t="s">
        <v>1147</v>
      </c>
      <c r="M1127" s="31">
        <v>1127074.22</v>
      </c>
      <c r="N1127" s="31">
        <f t="shared" si="30"/>
        <v>947121.19327731093</v>
      </c>
      <c r="O1127" s="98"/>
      <c r="P1127" s="98"/>
      <c r="Q1127" s="98"/>
      <c r="R1127" s="98"/>
      <c r="S1127" s="98"/>
      <c r="T1127" s="98"/>
    </row>
    <row r="1128" spans="1:20">
      <c r="A1128" s="38">
        <v>1126</v>
      </c>
      <c r="B1128" s="48">
        <v>5</v>
      </c>
      <c r="C1128" s="97" t="s">
        <v>1152</v>
      </c>
      <c r="D1128" s="38"/>
      <c r="E1128" s="98"/>
      <c r="F1128" s="99">
        <v>2929.6</v>
      </c>
      <c r="G1128" s="99">
        <v>2526.86</v>
      </c>
      <c r="H1128" s="99">
        <v>6948.87</v>
      </c>
      <c r="I1128" s="100">
        <v>6</v>
      </c>
      <c r="J1128" s="100">
        <v>11</v>
      </c>
      <c r="K1128" s="101">
        <v>2020</v>
      </c>
      <c r="L1128" s="99" t="s">
        <v>1147</v>
      </c>
      <c r="M1128" s="31">
        <v>1235078.2</v>
      </c>
      <c r="N1128" s="31">
        <f t="shared" si="30"/>
        <v>1037880.8403361344</v>
      </c>
      <c r="O1128" s="98"/>
      <c r="P1128" s="98"/>
      <c r="Q1128" s="98"/>
      <c r="R1128" s="98"/>
      <c r="S1128" s="98"/>
      <c r="T1128" s="98"/>
    </row>
    <row r="1129" spans="1:20">
      <c r="A1129" s="37">
        <v>1127</v>
      </c>
      <c r="B1129" s="48">
        <v>6</v>
      </c>
      <c r="C1129" s="97" t="s">
        <v>1153</v>
      </c>
      <c r="D1129" s="38"/>
      <c r="E1129" s="98"/>
      <c r="F1129" s="99">
        <v>2970.2</v>
      </c>
      <c r="G1129" s="99">
        <v>2579.88</v>
      </c>
      <c r="H1129" s="99">
        <v>7094.67</v>
      </c>
      <c r="I1129" s="100">
        <v>18</v>
      </c>
      <c r="J1129" s="100">
        <v>8</v>
      </c>
      <c r="K1129" s="101">
        <v>2020</v>
      </c>
      <c r="L1129" s="99" t="s">
        <v>1147</v>
      </c>
      <c r="M1129" s="31">
        <v>1168868.58</v>
      </c>
      <c r="N1129" s="31">
        <f t="shared" si="30"/>
        <v>982242.50420168077</v>
      </c>
      <c r="O1129" s="98"/>
      <c r="P1129" s="98"/>
      <c r="Q1129" s="98"/>
      <c r="R1129" s="98"/>
      <c r="S1129" s="98"/>
      <c r="T1129" s="98"/>
    </row>
    <row r="1130" spans="1:20">
      <c r="A1130" s="38">
        <v>1128</v>
      </c>
      <c r="B1130" s="48">
        <v>7</v>
      </c>
      <c r="C1130" s="97" t="s">
        <v>1154</v>
      </c>
      <c r="D1130" s="38"/>
      <c r="E1130" s="98"/>
      <c r="F1130" s="99">
        <v>9874.11</v>
      </c>
      <c r="G1130" s="99">
        <v>8533.2999999999993</v>
      </c>
      <c r="H1130" s="99">
        <v>23466.58</v>
      </c>
      <c r="I1130" s="100">
        <v>27</v>
      </c>
      <c r="J1130" s="100">
        <v>8</v>
      </c>
      <c r="K1130" s="101">
        <v>2020</v>
      </c>
      <c r="L1130" s="99" t="s">
        <v>1147</v>
      </c>
      <c r="M1130" s="31">
        <v>4690708.03</v>
      </c>
      <c r="N1130" s="31">
        <f t="shared" si="30"/>
        <v>3941771.453781513</v>
      </c>
      <c r="O1130" s="98"/>
      <c r="P1130" s="98"/>
      <c r="Q1130" s="98"/>
      <c r="R1130" s="98"/>
      <c r="S1130" s="98"/>
      <c r="T1130" s="98"/>
    </row>
    <row r="1131" spans="1:20">
      <c r="A1131" s="37">
        <v>1129</v>
      </c>
      <c r="B1131" s="48">
        <v>8</v>
      </c>
      <c r="C1131" s="97" t="s">
        <v>1155</v>
      </c>
      <c r="D1131" s="38"/>
      <c r="E1131" s="98"/>
      <c r="F1131" s="99">
        <v>3408.28</v>
      </c>
      <c r="G1131" s="99">
        <v>3187.42</v>
      </c>
      <c r="H1131" s="99">
        <v>8765.41</v>
      </c>
      <c r="I1131" s="100">
        <v>27</v>
      </c>
      <c r="J1131" s="100">
        <v>8</v>
      </c>
      <c r="K1131" s="101">
        <v>2020</v>
      </c>
      <c r="L1131" s="99" t="s">
        <v>1147</v>
      </c>
      <c r="M1131" s="31">
        <v>1238467.01</v>
      </c>
      <c r="N1131" s="31">
        <f t="shared" si="30"/>
        <v>1040728.5798319328</v>
      </c>
      <c r="O1131" s="98"/>
      <c r="P1131" s="98"/>
      <c r="Q1131" s="98"/>
      <c r="R1131" s="98"/>
      <c r="S1131" s="98"/>
      <c r="T1131" s="98"/>
    </row>
    <row r="1132" spans="1:20">
      <c r="A1132" s="38">
        <v>1130</v>
      </c>
      <c r="B1132" s="48">
        <v>9</v>
      </c>
      <c r="C1132" s="97" t="s">
        <v>1156</v>
      </c>
      <c r="D1132" s="38"/>
      <c r="E1132" s="98"/>
      <c r="F1132" s="99">
        <v>2881.42</v>
      </c>
      <c r="G1132" s="99">
        <v>2998.44</v>
      </c>
      <c r="H1132" s="99">
        <v>8245.7099999999991</v>
      </c>
      <c r="I1132" s="100">
        <v>4</v>
      </c>
      <c r="J1132" s="100">
        <v>2</v>
      </c>
      <c r="K1132" s="101">
        <v>2021</v>
      </c>
      <c r="L1132" s="99" t="s">
        <v>1147</v>
      </c>
      <c r="M1132" s="31">
        <v>1006435.49</v>
      </c>
      <c r="N1132" s="31">
        <f t="shared" si="30"/>
        <v>845744.10924369749</v>
      </c>
      <c r="O1132" s="98"/>
      <c r="P1132" s="98"/>
      <c r="Q1132" s="98"/>
      <c r="R1132" s="98"/>
      <c r="S1132" s="98"/>
      <c r="T1132" s="98"/>
    </row>
    <row r="1133" spans="1:20">
      <c r="A1133" s="37">
        <v>1131</v>
      </c>
      <c r="B1133" s="48">
        <v>10</v>
      </c>
      <c r="C1133" s="97" t="s">
        <v>1157</v>
      </c>
      <c r="D1133" s="38"/>
      <c r="E1133" s="98"/>
      <c r="F1133" s="99">
        <v>4717.33</v>
      </c>
      <c r="G1133" s="99">
        <v>4856.49</v>
      </c>
      <c r="H1133" s="99">
        <v>13347.1</v>
      </c>
      <c r="I1133" s="100">
        <v>28</v>
      </c>
      <c r="J1133" s="100">
        <v>8</v>
      </c>
      <c r="K1133" s="101">
        <v>2020</v>
      </c>
      <c r="L1133" s="99" t="s">
        <v>1147</v>
      </c>
      <c r="M1133" s="31">
        <v>1386299.07</v>
      </c>
      <c r="N1133" s="31">
        <f t="shared" si="30"/>
        <v>1164957.2016806724</v>
      </c>
      <c r="O1133" s="98"/>
      <c r="P1133" s="98"/>
      <c r="Q1133" s="98"/>
      <c r="R1133" s="98"/>
      <c r="S1133" s="98"/>
      <c r="T1133" s="98"/>
    </row>
    <row r="1134" spans="1:20">
      <c r="A1134" s="38">
        <v>1132</v>
      </c>
      <c r="B1134" s="48">
        <v>11</v>
      </c>
      <c r="C1134" s="97" t="s">
        <v>1158</v>
      </c>
      <c r="D1134" s="38"/>
      <c r="E1134" s="98"/>
      <c r="F1134" s="99">
        <v>11847.35</v>
      </c>
      <c r="G1134" s="99">
        <v>11057.05</v>
      </c>
      <c r="H1134" s="99">
        <v>30406.89</v>
      </c>
      <c r="I1134" s="100">
        <v>28</v>
      </c>
      <c r="J1134" s="100">
        <v>8</v>
      </c>
      <c r="K1134" s="101">
        <v>2020</v>
      </c>
      <c r="L1134" s="99" t="s">
        <v>1147</v>
      </c>
      <c r="M1134" s="31">
        <v>3740694.81</v>
      </c>
      <c r="N1134" s="31">
        <f t="shared" si="30"/>
        <v>3143441.0168067231</v>
      </c>
      <c r="O1134" s="98"/>
      <c r="P1134" s="98"/>
      <c r="Q1134" s="98"/>
      <c r="R1134" s="98"/>
      <c r="S1134" s="98"/>
      <c r="T1134" s="98"/>
    </row>
    <row r="1135" spans="1:20">
      <c r="A1135" s="37">
        <v>1133</v>
      </c>
      <c r="B1135" s="48">
        <v>12</v>
      </c>
      <c r="C1135" s="97" t="s">
        <v>1159</v>
      </c>
      <c r="D1135" s="38"/>
      <c r="E1135" s="98"/>
      <c r="F1135" s="99">
        <v>4621.1499999999996</v>
      </c>
      <c r="G1135" s="99">
        <v>4868.12</v>
      </c>
      <c r="H1135" s="99">
        <v>13387.33</v>
      </c>
      <c r="I1135" s="100">
        <v>27</v>
      </c>
      <c r="J1135" s="100">
        <v>8</v>
      </c>
      <c r="K1135" s="101">
        <v>2020</v>
      </c>
      <c r="L1135" s="99" t="s">
        <v>1147</v>
      </c>
      <c r="M1135" s="31">
        <v>1999095.74</v>
      </c>
      <c r="N1135" s="31">
        <f t="shared" si="30"/>
        <v>1679912.3865546219</v>
      </c>
      <c r="O1135" s="98"/>
      <c r="P1135" s="98"/>
      <c r="Q1135" s="98"/>
      <c r="R1135" s="98"/>
      <c r="S1135" s="98"/>
      <c r="T1135" s="98"/>
    </row>
    <row r="1136" spans="1:20">
      <c r="A1136" s="38">
        <v>1134</v>
      </c>
      <c r="B1136" s="48">
        <v>13</v>
      </c>
      <c r="C1136" s="97" t="s">
        <v>1160</v>
      </c>
      <c r="D1136" s="38"/>
      <c r="E1136" s="98"/>
      <c r="F1136" s="99">
        <v>36245.89</v>
      </c>
      <c r="G1136" s="99">
        <v>35716.370000000003</v>
      </c>
      <c r="H1136" s="99">
        <v>98220.02</v>
      </c>
      <c r="I1136" s="100">
        <v>26</v>
      </c>
      <c r="J1136" s="100">
        <v>1</v>
      </c>
      <c r="K1136" s="101">
        <v>2021</v>
      </c>
      <c r="L1136" s="99" t="s">
        <v>1147</v>
      </c>
      <c r="M1136" s="31">
        <v>15229705.119999999</v>
      </c>
      <c r="N1136" s="31">
        <f t="shared" si="30"/>
        <v>12798071.529411765</v>
      </c>
      <c r="O1136" s="98"/>
      <c r="P1136" s="98"/>
      <c r="Q1136" s="98"/>
      <c r="R1136" s="98"/>
      <c r="S1136" s="98"/>
      <c r="T1136" s="98"/>
    </row>
    <row r="1137" spans="1:20">
      <c r="A1137" s="37">
        <v>1135</v>
      </c>
      <c r="B1137" s="48">
        <v>14</v>
      </c>
      <c r="C1137" s="97" t="s">
        <v>1161</v>
      </c>
      <c r="D1137" s="38"/>
      <c r="E1137" s="98"/>
      <c r="F1137" s="99">
        <v>24240.26</v>
      </c>
      <c r="G1137" s="99">
        <v>22139.49</v>
      </c>
      <c r="H1137" s="99">
        <v>60883.6</v>
      </c>
      <c r="I1137" s="100">
        <v>26</v>
      </c>
      <c r="J1137" s="100">
        <v>1</v>
      </c>
      <c r="K1137" s="101">
        <v>2021</v>
      </c>
      <c r="L1137" s="99" t="s">
        <v>1147</v>
      </c>
      <c r="M1137" s="31">
        <v>7381629.5800000001</v>
      </c>
      <c r="N1137" s="31">
        <f t="shared" si="30"/>
        <v>6203050.0672268914</v>
      </c>
      <c r="O1137" s="98"/>
      <c r="P1137" s="98"/>
      <c r="Q1137" s="98"/>
      <c r="R1137" s="98"/>
      <c r="S1137" s="98"/>
      <c r="T1137" s="98"/>
    </row>
    <row r="1138" spans="1:20">
      <c r="A1138" s="38">
        <v>1136</v>
      </c>
      <c r="B1138" s="48">
        <v>15</v>
      </c>
      <c r="C1138" s="97" t="s">
        <v>1162</v>
      </c>
      <c r="D1138" s="38"/>
      <c r="E1138" s="98"/>
      <c r="F1138" s="99">
        <v>7205.84</v>
      </c>
      <c r="G1138" s="99">
        <v>7097.49</v>
      </c>
      <c r="H1138" s="99">
        <v>19518.099999999999</v>
      </c>
      <c r="I1138" s="100">
        <v>18</v>
      </c>
      <c r="J1138" s="100">
        <v>8</v>
      </c>
      <c r="K1138" s="101">
        <v>2020</v>
      </c>
      <c r="L1138" s="99" t="s">
        <v>1147</v>
      </c>
      <c r="M1138" s="31">
        <v>2308448.17</v>
      </c>
      <c r="N1138" s="31">
        <f t="shared" si="30"/>
        <v>1939872.411764706</v>
      </c>
      <c r="O1138" s="98"/>
      <c r="P1138" s="98"/>
      <c r="Q1138" s="98"/>
      <c r="R1138" s="98"/>
      <c r="S1138" s="98"/>
      <c r="T1138" s="98"/>
    </row>
    <row r="1139" spans="1:20">
      <c r="A1139" s="37">
        <v>1137</v>
      </c>
      <c r="B1139" s="48">
        <v>16</v>
      </c>
      <c r="C1139" s="97" t="s">
        <v>1163</v>
      </c>
      <c r="D1139" s="38"/>
      <c r="E1139" s="98"/>
      <c r="F1139" s="99">
        <v>2591.35</v>
      </c>
      <c r="G1139" s="99">
        <v>1866.52</v>
      </c>
      <c r="H1139" s="99">
        <v>5039.6000000000004</v>
      </c>
      <c r="I1139" s="100">
        <v>18</v>
      </c>
      <c r="J1139" s="100">
        <v>8</v>
      </c>
      <c r="K1139" s="101">
        <v>2020</v>
      </c>
      <c r="L1139" s="99" t="s">
        <v>1147</v>
      </c>
      <c r="M1139" s="31">
        <v>1285223.67</v>
      </c>
      <c r="N1139" s="31">
        <f t="shared" si="30"/>
        <v>1080019.8907563025</v>
      </c>
      <c r="O1139" s="98"/>
      <c r="P1139" s="98"/>
      <c r="Q1139" s="98"/>
      <c r="R1139" s="98"/>
      <c r="S1139" s="98"/>
      <c r="T1139" s="98"/>
    </row>
    <row r="1140" spans="1:20">
      <c r="A1140" s="38">
        <v>1138</v>
      </c>
      <c r="B1140" s="48">
        <v>17</v>
      </c>
      <c r="C1140" s="97" t="s">
        <v>1164</v>
      </c>
      <c r="D1140" s="38"/>
      <c r="E1140" s="98"/>
      <c r="F1140" s="99">
        <v>3548.54</v>
      </c>
      <c r="G1140" s="99">
        <v>3665.06</v>
      </c>
      <c r="H1140" s="99">
        <v>9895.67</v>
      </c>
      <c r="I1140" s="100">
        <v>11</v>
      </c>
      <c r="J1140" s="100">
        <v>11</v>
      </c>
      <c r="K1140" s="101">
        <v>2020</v>
      </c>
      <c r="L1140" s="99" t="s">
        <v>1147</v>
      </c>
      <c r="M1140" s="31">
        <v>1398877.25</v>
      </c>
      <c r="N1140" s="31">
        <f t="shared" si="30"/>
        <v>1175527.1008403362</v>
      </c>
      <c r="O1140" s="98"/>
      <c r="P1140" s="98"/>
      <c r="Q1140" s="98"/>
      <c r="R1140" s="98"/>
      <c r="S1140" s="98"/>
      <c r="T1140" s="98"/>
    </row>
    <row r="1141" spans="1:20">
      <c r="A1141" s="37">
        <v>1139</v>
      </c>
      <c r="B1141" s="48">
        <v>18</v>
      </c>
      <c r="C1141" s="97" t="s">
        <v>1165</v>
      </c>
      <c r="D1141" s="38"/>
      <c r="E1141" s="98"/>
      <c r="F1141" s="99">
        <v>10053.49</v>
      </c>
      <c r="G1141" s="99">
        <v>7928.99</v>
      </c>
      <c r="H1141" s="99">
        <v>21804.720000000001</v>
      </c>
      <c r="I1141" s="100">
        <v>12</v>
      </c>
      <c r="J1141" s="100">
        <v>11</v>
      </c>
      <c r="K1141" s="101">
        <v>2020</v>
      </c>
      <c r="L1141" s="99" t="s">
        <v>1147</v>
      </c>
      <c r="M1141" s="31">
        <v>3907683.16</v>
      </c>
      <c r="N1141" s="31">
        <f t="shared" si="30"/>
        <v>3283767.3613445382</v>
      </c>
      <c r="O1141" s="98"/>
      <c r="P1141" s="98"/>
      <c r="Q1141" s="98"/>
      <c r="R1141" s="98"/>
      <c r="S1141" s="98"/>
      <c r="T1141" s="98"/>
    </row>
    <row r="1142" spans="1:20">
      <c r="A1142" s="38">
        <v>1140</v>
      </c>
      <c r="B1142" s="48">
        <v>19</v>
      </c>
      <c r="C1142" s="97" t="s">
        <v>1166</v>
      </c>
      <c r="D1142" s="38"/>
      <c r="E1142" s="98"/>
      <c r="F1142" s="99">
        <v>7352.55</v>
      </c>
      <c r="G1142" s="99">
        <v>7541.01</v>
      </c>
      <c r="H1142" s="99">
        <v>20360.73</v>
      </c>
      <c r="I1142" s="100">
        <v>27</v>
      </c>
      <c r="J1142" s="100">
        <v>8</v>
      </c>
      <c r="K1142" s="101">
        <v>2020</v>
      </c>
      <c r="L1142" s="99" t="s">
        <v>1147</v>
      </c>
      <c r="M1142" s="31">
        <v>2232409.85</v>
      </c>
      <c r="N1142" s="31">
        <f t="shared" si="30"/>
        <v>1875974.6638655465</v>
      </c>
      <c r="O1142" s="98"/>
      <c r="P1142" s="98"/>
      <c r="Q1142" s="98"/>
      <c r="R1142" s="98"/>
      <c r="S1142" s="98"/>
      <c r="T1142" s="98"/>
    </row>
    <row r="1143" spans="1:20">
      <c r="A1143" s="37">
        <v>1141</v>
      </c>
      <c r="B1143" s="48">
        <v>20</v>
      </c>
      <c r="C1143" s="97" t="s">
        <v>1167</v>
      </c>
      <c r="D1143" s="38"/>
      <c r="E1143" s="98"/>
      <c r="F1143" s="99">
        <v>3371.43</v>
      </c>
      <c r="G1143" s="99">
        <v>3730.25</v>
      </c>
      <c r="H1143" s="99">
        <v>10071.68</v>
      </c>
      <c r="I1143" s="100">
        <v>18</v>
      </c>
      <c r="J1143" s="100">
        <v>8</v>
      </c>
      <c r="K1143" s="101">
        <v>2020</v>
      </c>
      <c r="L1143" s="99" t="s">
        <v>1147</v>
      </c>
      <c r="M1143" s="31">
        <v>1433915.36</v>
      </c>
      <c r="N1143" s="31">
        <f t="shared" si="30"/>
        <v>1204970.8907563027</v>
      </c>
      <c r="O1143" s="98"/>
      <c r="P1143" s="98"/>
      <c r="Q1143" s="98"/>
      <c r="R1143" s="98"/>
      <c r="S1143" s="98"/>
      <c r="T1143" s="98"/>
    </row>
    <row r="1144" spans="1:20">
      <c r="A1144" s="38">
        <v>1142</v>
      </c>
      <c r="B1144" s="48">
        <v>21</v>
      </c>
      <c r="C1144" s="97" t="s">
        <v>1168</v>
      </c>
      <c r="D1144" s="38"/>
      <c r="E1144" s="98"/>
      <c r="F1144" s="99">
        <v>6308.94</v>
      </c>
      <c r="G1144" s="99">
        <v>4790.8500000000004</v>
      </c>
      <c r="H1144" s="99">
        <v>13174.84</v>
      </c>
      <c r="I1144" s="100">
        <v>26</v>
      </c>
      <c r="J1144" s="100">
        <v>8</v>
      </c>
      <c r="K1144" s="101">
        <v>2020</v>
      </c>
      <c r="L1144" s="99" t="s">
        <v>1147</v>
      </c>
      <c r="M1144" s="31">
        <v>2604659.7200000002</v>
      </c>
      <c r="N1144" s="31">
        <f t="shared" si="30"/>
        <v>2188789.6806722693</v>
      </c>
      <c r="O1144" s="98"/>
      <c r="P1144" s="98"/>
      <c r="Q1144" s="98"/>
      <c r="R1144" s="98"/>
      <c r="S1144" s="98"/>
      <c r="T1144" s="98"/>
    </row>
    <row r="1145" spans="1:20">
      <c r="A1145" s="37">
        <v>1143</v>
      </c>
      <c r="B1145" s="48">
        <v>22</v>
      </c>
      <c r="C1145" s="97" t="s">
        <v>1169</v>
      </c>
      <c r="D1145" s="38"/>
      <c r="E1145" s="98"/>
      <c r="F1145" s="99">
        <v>3037.04</v>
      </c>
      <c r="G1145" s="99">
        <v>2466.87</v>
      </c>
      <c r="H1145" s="99">
        <v>6783.89</v>
      </c>
      <c r="I1145" s="100">
        <v>27</v>
      </c>
      <c r="J1145" s="100">
        <v>8</v>
      </c>
      <c r="K1145" s="101">
        <v>2020</v>
      </c>
      <c r="L1145" s="99" t="s">
        <v>1147</v>
      </c>
      <c r="M1145" s="31">
        <v>1078465.73</v>
      </c>
      <c r="N1145" s="31">
        <f t="shared" si="30"/>
        <v>906273.72268907563</v>
      </c>
      <c r="O1145" s="98"/>
      <c r="P1145" s="98"/>
      <c r="Q1145" s="98"/>
      <c r="R1145" s="98"/>
      <c r="S1145" s="98"/>
      <c r="T1145" s="98"/>
    </row>
    <row r="1146" spans="1:20">
      <c r="A1146" s="38">
        <v>1144</v>
      </c>
      <c r="B1146" s="48">
        <v>23</v>
      </c>
      <c r="C1146" s="97" t="s">
        <v>1170</v>
      </c>
      <c r="D1146" s="38"/>
      <c r="E1146" s="98"/>
      <c r="F1146" s="99">
        <v>9722.1</v>
      </c>
      <c r="G1146" s="99">
        <v>7936.08</v>
      </c>
      <c r="H1146" s="99">
        <v>21824.22</v>
      </c>
      <c r="I1146" s="100">
        <v>9</v>
      </c>
      <c r="J1146" s="100">
        <v>11</v>
      </c>
      <c r="K1146" s="101">
        <v>2020</v>
      </c>
      <c r="L1146" s="99" t="s">
        <v>1147</v>
      </c>
      <c r="M1146" s="31">
        <v>3815396.23</v>
      </c>
      <c r="N1146" s="31">
        <f t="shared" si="30"/>
        <v>3206215.3193277312</v>
      </c>
      <c r="O1146" s="98"/>
      <c r="P1146" s="98"/>
      <c r="Q1146" s="98"/>
      <c r="R1146" s="98"/>
      <c r="S1146" s="98"/>
      <c r="T1146" s="98"/>
    </row>
    <row r="1147" spans="1:20">
      <c r="A1147" s="37">
        <v>1145</v>
      </c>
      <c r="B1147" s="48">
        <v>24</v>
      </c>
      <c r="C1147" s="97" t="s">
        <v>1171</v>
      </c>
      <c r="D1147" s="38"/>
      <c r="E1147" s="98"/>
      <c r="F1147" s="99">
        <v>5623.81</v>
      </c>
      <c r="G1147" s="99">
        <v>4468.88</v>
      </c>
      <c r="H1147" s="99">
        <v>12289.42</v>
      </c>
      <c r="I1147" s="100">
        <v>2</v>
      </c>
      <c r="J1147" s="100">
        <v>10</v>
      </c>
      <c r="K1147" s="101">
        <v>2020</v>
      </c>
      <c r="L1147" s="99" t="s">
        <v>1147</v>
      </c>
      <c r="M1147" s="31">
        <v>2318511.91</v>
      </c>
      <c r="N1147" s="31">
        <f t="shared" si="30"/>
        <v>1948329.336134454</v>
      </c>
      <c r="O1147" s="98"/>
      <c r="P1147" s="98"/>
      <c r="Q1147" s="98"/>
      <c r="R1147" s="98"/>
      <c r="S1147" s="98"/>
      <c r="T1147" s="98"/>
    </row>
    <row r="1148" spans="1:20">
      <c r="A1148" s="38">
        <v>1146</v>
      </c>
      <c r="B1148" s="48">
        <v>25</v>
      </c>
      <c r="C1148" s="97" t="s">
        <v>1172</v>
      </c>
      <c r="D1148" s="38"/>
      <c r="E1148" s="98"/>
      <c r="F1148" s="99">
        <v>2988.18</v>
      </c>
      <c r="G1148" s="99">
        <v>2306.98</v>
      </c>
      <c r="H1148" s="99">
        <v>6344.2</v>
      </c>
      <c r="I1148" s="100">
        <v>2</v>
      </c>
      <c r="J1148" s="100">
        <v>10</v>
      </c>
      <c r="K1148" s="101">
        <v>2020</v>
      </c>
      <c r="L1148" s="99" t="s">
        <v>1147</v>
      </c>
      <c r="M1148" s="31">
        <v>1071074.0900000001</v>
      </c>
      <c r="N1148" s="31">
        <f t="shared" si="30"/>
        <v>900062.26050420175</v>
      </c>
      <c r="O1148" s="98"/>
      <c r="P1148" s="98"/>
      <c r="Q1148" s="98"/>
      <c r="R1148" s="98"/>
      <c r="S1148" s="98"/>
      <c r="T1148" s="98"/>
    </row>
    <row r="1149" spans="1:20">
      <c r="A1149" s="37">
        <v>1147</v>
      </c>
      <c r="B1149" s="48">
        <v>26</v>
      </c>
      <c r="C1149" s="97" t="s">
        <v>1173</v>
      </c>
      <c r="D1149" s="38"/>
      <c r="E1149" s="98"/>
      <c r="F1149" s="99">
        <v>2944.81</v>
      </c>
      <c r="G1149" s="99">
        <v>2214.1999999999998</v>
      </c>
      <c r="H1149" s="99">
        <v>6089.05</v>
      </c>
      <c r="I1149" s="100">
        <v>18</v>
      </c>
      <c r="J1149" s="100">
        <v>8</v>
      </c>
      <c r="K1149" s="101">
        <v>2020</v>
      </c>
      <c r="L1149" s="99" t="s">
        <v>1147</v>
      </c>
      <c r="M1149" s="31">
        <v>955034.69</v>
      </c>
      <c r="N1149" s="31">
        <f t="shared" si="30"/>
        <v>802550.15966386558</v>
      </c>
      <c r="O1149" s="98"/>
      <c r="P1149" s="98"/>
      <c r="Q1149" s="98"/>
      <c r="R1149" s="98"/>
      <c r="S1149" s="98"/>
      <c r="T1149" s="98"/>
    </row>
    <row r="1150" spans="1:20">
      <c r="A1150" s="38">
        <v>1148</v>
      </c>
      <c r="B1150" s="48">
        <v>27</v>
      </c>
      <c r="C1150" s="97" t="s">
        <v>1174</v>
      </c>
      <c r="D1150" s="38"/>
      <c r="E1150" s="98"/>
      <c r="F1150" s="99">
        <v>7477.25</v>
      </c>
      <c r="G1150" s="99">
        <v>7323.26</v>
      </c>
      <c r="H1150" s="99">
        <v>20138.97</v>
      </c>
      <c r="I1150" s="100">
        <v>17</v>
      </c>
      <c r="J1150" s="100">
        <v>8</v>
      </c>
      <c r="K1150" s="101">
        <v>2020</v>
      </c>
      <c r="L1150" s="99" t="s">
        <v>1147</v>
      </c>
      <c r="M1150" s="31">
        <v>2406700.91</v>
      </c>
      <c r="N1150" s="31">
        <f t="shared" si="30"/>
        <v>2022437.7394957985</v>
      </c>
      <c r="O1150" s="98"/>
      <c r="P1150" s="98"/>
      <c r="Q1150" s="98"/>
      <c r="R1150" s="98"/>
      <c r="S1150" s="98"/>
      <c r="T1150" s="98"/>
    </row>
    <row r="1151" spans="1:20">
      <c r="A1151" s="37">
        <v>1149</v>
      </c>
      <c r="B1151" s="48">
        <v>28</v>
      </c>
      <c r="C1151" s="97" t="s">
        <v>1175</v>
      </c>
      <c r="D1151" s="38"/>
      <c r="E1151" s="98"/>
      <c r="F1151" s="99">
        <v>6645.99</v>
      </c>
      <c r="G1151" s="99">
        <v>5285.24</v>
      </c>
      <c r="H1151" s="99">
        <v>14534.41</v>
      </c>
      <c r="I1151" s="100">
        <v>10</v>
      </c>
      <c r="J1151" s="100">
        <v>11</v>
      </c>
      <c r="K1151" s="101">
        <v>2020</v>
      </c>
      <c r="L1151" s="99" t="s">
        <v>1147</v>
      </c>
      <c r="M1151" s="31">
        <v>2765194.38</v>
      </c>
      <c r="N1151" s="31">
        <f t="shared" si="30"/>
        <v>2323692.7563025211</v>
      </c>
      <c r="O1151" s="98"/>
      <c r="P1151" s="98"/>
      <c r="Q1151" s="98"/>
      <c r="R1151" s="98"/>
      <c r="S1151" s="98"/>
      <c r="T1151" s="98"/>
    </row>
    <row r="1152" spans="1:20">
      <c r="A1152" s="38">
        <v>1150</v>
      </c>
      <c r="B1152" s="48">
        <v>29</v>
      </c>
      <c r="C1152" s="97" t="s">
        <v>1176</v>
      </c>
      <c r="D1152" s="38"/>
      <c r="E1152" s="98"/>
      <c r="F1152" s="99">
        <v>3094.11</v>
      </c>
      <c r="G1152" s="99">
        <v>2484.4</v>
      </c>
      <c r="H1152" s="99">
        <v>6832.1</v>
      </c>
      <c r="I1152" s="100">
        <v>27</v>
      </c>
      <c r="J1152" s="100">
        <v>8</v>
      </c>
      <c r="K1152" s="101">
        <v>2020</v>
      </c>
      <c r="L1152" s="99" t="s">
        <v>1147</v>
      </c>
      <c r="M1152" s="31">
        <v>1424717.49</v>
      </c>
      <c r="N1152" s="31">
        <f t="shared" si="30"/>
        <v>1197241.5882352942</v>
      </c>
      <c r="O1152" s="98"/>
      <c r="P1152" s="98"/>
      <c r="Q1152" s="98"/>
      <c r="R1152" s="98"/>
      <c r="S1152" s="98"/>
      <c r="T1152" s="98"/>
    </row>
    <row r="1153" spans="1:20">
      <c r="A1153" s="37">
        <v>1151</v>
      </c>
      <c r="B1153" s="48">
        <v>30</v>
      </c>
      <c r="C1153" s="97" t="s">
        <v>1177</v>
      </c>
      <c r="D1153" s="38"/>
      <c r="E1153" s="98"/>
      <c r="F1153" s="99">
        <v>7140.23</v>
      </c>
      <c r="G1153" s="99">
        <v>7379.79</v>
      </c>
      <c r="H1153" s="99">
        <v>19925.43</v>
      </c>
      <c r="I1153" s="100">
        <v>17</v>
      </c>
      <c r="J1153" s="100">
        <v>8</v>
      </c>
      <c r="K1153" s="101">
        <v>2020</v>
      </c>
      <c r="L1153" s="99" t="s">
        <v>1147</v>
      </c>
      <c r="M1153" s="31">
        <v>2623688.08</v>
      </c>
      <c r="N1153" s="31">
        <f t="shared" si="30"/>
        <v>2204779.8991596638</v>
      </c>
      <c r="O1153" s="98"/>
      <c r="P1153" s="98"/>
      <c r="Q1153" s="98"/>
      <c r="R1153" s="98"/>
      <c r="S1153" s="98"/>
      <c r="T1153" s="98"/>
    </row>
    <row r="1154" spans="1:20">
      <c r="A1154" s="38">
        <v>1152</v>
      </c>
      <c r="B1154" s="48">
        <v>31</v>
      </c>
      <c r="C1154" s="97" t="s">
        <v>1178</v>
      </c>
      <c r="D1154" s="38"/>
      <c r="E1154" s="98"/>
      <c r="F1154" s="99">
        <v>3379.62</v>
      </c>
      <c r="G1154" s="99">
        <v>2848.54</v>
      </c>
      <c r="H1154" s="99">
        <v>7833.49</v>
      </c>
      <c r="I1154" s="100">
        <v>10</v>
      </c>
      <c r="J1154" s="100">
        <v>11</v>
      </c>
      <c r="K1154" s="101">
        <v>2020</v>
      </c>
      <c r="L1154" s="99" t="s">
        <v>1147</v>
      </c>
      <c r="M1154" s="31">
        <v>1349026.51</v>
      </c>
      <c r="N1154" s="31">
        <f t="shared" si="30"/>
        <v>1133635.7226890756</v>
      </c>
      <c r="O1154" s="98"/>
      <c r="P1154" s="98"/>
      <c r="Q1154" s="98"/>
      <c r="R1154" s="98"/>
      <c r="S1154" s="98"/>
      <c r="T1154" s="98"/>
    </row>
    <row r="1155" spans="1:20">
      <c r="A1155" s="37">
        <v>1153</v>
      </c>
      <c r="B1155" s="48">
        <v>32</v>
      </c>
      <c r="C1155" s="97" t="s">
        <v>1179</v>
      </c>
      <c r="D1155" s="38"/>
      <c r="E1155" s="98"/>
      <c r="F1155" s="99">
        <v>5784.46</v>
      </c>
      <c r="G1155" s="99">
        <v>4147.55</v>
      </c>
      <c r="H1155" s="99">
        <v>11405.76</v>
      </c>
      <c r="I1155" s="100">
        <v>11</v>
      </c>
      <c r="J1155" s="100">
        <v>11</v>
      </c>
      <c r="K1155" s="101">
        <v>2020</v>
      </c>
      <c r="L1155" s="99" t="s">
        <v>1147</v>
      </c>
      <c r="M1155" s="31">
        <v>2372872.2799999998</v>
      </c>
      <c r="N1155" s="31">
        <f t="shared" si="30"/>
        <v>1994010.3193277309</v>
      </c>
      <c r="O1155" s="98"/>
      <c r="P1155" s="98"/>
      <c r="Q1155" s="98"/>
      <c r="R1155" s="98"/>
      <c r="S1155" s="98"/>
      <c r="T1155" s="98"/>
    </row>
    <row r="1156" spans="1:20">
      <c r="A1156" s="38">
        <v>1154</v>
      </c>
      <c r="B1156" s="48">
        <v>33</v>
      </c>
      <c r="C1156" s="97" t="s">
        <v>1180</v>
      </c>
      <c r="D1156" s="38"/>
      <c r="E1156" s="98"/>
      <c r="F1156" s="99">
        <v>6380.13</v>
      </c>
      <c r="G1156" s="99">
        <v>5340.67</v>
      </c>
      <c r="H1156" s="99">
        <v>14686.84</v>
      </c>
      <c r="I1156" s="100">
        <v>11</v>
      </c>
      <c r="J1156" s="100">
        <v>11</v>
      </c>
      <c r="K1156" s="101">
        <v>2020</v>
      </c>
      <c r="L1156" s="99" t="s">
        <v>1147</v>
      </c>
      <c r="M1156" s="31">
        <v>2697938.88</v>
      </c>
      <c r="N1156" s="31">
        <f t="shared" si="30"/>
        <v>2267175.5294117648</v>
      </c>
      <c r="O1156" s="98"/>
      <c r="P1156" s="98"/>
      <c r="Q1156" s="98"/>
      <c r="R1156" s="98"/>
      <c r="S1156" s="98"/>
      <c r="T1156" s="98"/>
    </row>
    <row r="1157" spans="1:20">
      <c r="A1157" s="37">
        <v>1155</v>
      </c>
      <c r="B1157" s="48">
        <v>34</v>
      </c>
      <c r="C1157" s="97" t="s">
        <v>1181</v>
      </c>
      <c r="D1157" s="38"/>
      <c r="E1157" s="98"/>
      <c r="F1157" s="99">
        <v>7979.01</v>
      </c>
      <c r="G1157" s="99">
        <v>7172.42</v>
      </c>
      <c r="H1157" s="99">
        <v>19939.330000000002</v>
      </c>
      <c r="I1157" s="100">
        <v>10</v>
      </c>
      <c r="J1157" s="100">
        <v>11</v>
      </c>
      <c r="K1157" s="101">
        <v>2020</v>
      </c>
      <c r="L1157" s="99" t="s">
        <v>1147</v>
      </c>
      <c r="M1157" s="31">
        <v>3016274.07</v>
      </c>
      <c r="N1157" s="31">
        <f t="shared" si="30"/>
        <v>2534684.0924369749</v>
      </c>
      <c r="O1157" s="98"/>
      <c r="P1157" s="98"/>
      <c r="Q1157" s="98"/>
      <c r="R1157" s="98"/>
      <c r="S1157" s="98"/>
      <c r="T1157" s="98"/>
    </row>
    <row r="1158" spans="1:20">
      <c r="A1158" s="38">
        <v>1156</v>
      </c>
      <c r="B1158" s="48">
        <v>35</v>
      </c>
      <c r="C1158" s="97" t="s">
        <v>1182</v>
      </c>
      <c r="D1158" s="38"/>
      <c r="E1158" s="98"/>
      <c r="F1158" s="99">
        <v>3484.97</v>
      </c>
      <c r="G1158" s="99">
        <v>3785.94</v>
      </c>
      <c r="H1158" s="99">
        <v>10222.040000000001</v>
      </c>
      <c r="I1158" s="100">
        <v>18</v>
      </c>
      <c r="J1158" s="100">
        <v>8</v>
      </c>
      <c r="K1158" s="101">
        <v>2020</v>
      </c>
      <c r="L1158" s="99" t="s">
        <v>1147</v>
      </c>
      <c r="M1158" s="31">
        <v>1216758.74</v>
      </c>
      <c r="N1158" s="31">
        <f t="shared" si="30"/>
        <v>1022486.3361344538</v>
      </c>
      <c r="O1158" s="98"/>
      <c r="P1158" s="98"/>
      <c r="Q1158" s="98"/>
      <c r="R1158" s="98"/>
      <c r="S1158" s="98"/>
      <c r="T1158" s="98"/>
    </row>
    <row r="1159" spans="1:20">
      <c r="A1159" s="37">
        <v>1157</v>
      </c>
      <c r="B1159" s="48">
        <v>36</v>
      </c>
      <c r="C1159" s="97" t="s">
        <v>1183</v>
      </c>
      <c r="D1159" s="38"/>
      <c r="E1159" s="98"/>
      <c r="F1159" s="99">
        <v>3142.66</v>
      </c>
      <c r="G1159" s="99">
        <v>2686.01</v>
      </c>
      <c r="H1159" s="99">
        <v>7386.53</v>
      </c>
      <c r="I1159" s="100">
        <v>6</v>
      </c>
      <c r="J1159" s="100">
        <v>11</v>
      </c>
      <c r="K1159" s="101">
        <v>2020</v>
      </c>
      <c r="L1159" s="99" t="s">
        <v>1147</v>
      </c>
      <c r="M1159" s="31">
        <v>1255118.0900000001</v>
      </c>
      <c r="N1159" s="31">
        <f t="shared" si="30"/>
        <v>1054721.0840336136</v>
      </c>
      <c r="O1159" s="98"/>
      <c r="P1159" s="98"/>
      <c r="Q1159" s="98"/>
      <c r="R1159" s="98"/>
      <c r="S1159" s="98"/>
      <c r="T1159" s="98"/>
    </row>
    <row r="1160" spans="1:20">
      <c r="A1160" s="38">
        <v>1158</v>
      </c>
      <c r="B1160" s="48">
        <v>37</v>
      </c>
      <c r="C1160" s="97" t="s">
        <v>1184</v>
      </c>
      <c r="D1160" s="38"/>
      <c r="E1160" s="98"/>
      <c r="F1160" s="99">
        <v>8932.49</v>
      </c>
      <c r="G1160" s="99">
        <v>7361.98</v>
      </c>
      <c r="H1160" s="99">
        <v>20245.45</v>
      </c>
      <c r="I1160" s="100">
        <v>10</v>
      </c>
      <c r="J1160" s="100">
        <v>11</v>
      </c>
      <c r="K1160" s="101">
        <v>2020</v>
      </c>
      <c r="L1160" s="99" t="s">
        <v>1147</v>
      </c>
      <c r="M1160" s="31">
        <v>3206972.13</v>
      </c>
      <c r="N1160" s="31">
        <f t="shared" si="30"/>
        <v>2694934.5630252101</v>
      </c>
      <c r="O1160" s="98"/>
      <c r="P1160" s="98"/>
      <c r="Q1160" s="98"/>
      <c r="R1160" s="98"/>
      <c r="S1160" s="98"/>
      <c r="T1160" s="98"/>
    </row>
    <row r="1161" spans="1:20">
      <c r="A1161" s="37">
        <v>1159</v>
      </c>
      <c r="B1161" s="48">
        <v>38</v>
      </c>
      <c r="C1161" s="97" t="s">
        <v>1185</v>
      </c>
      <c r="D1161" s="38"/>
      <c r="E1161" s="98"/>
      <c r="F1161" s="99">
        <v>9983.1299999999992</v>
      </c>
      <c r="G1161" s="99">
        <v>7946.67</v>
      </c>
      <c r="H1161" s="99">
        <v>21853.34</v>
      </c>
      <c r="I1161" s="100">
        <v>2</v>
      </c>
      <c r="J1161" s="100">
        <v>2</v>
      </c>
      <c r="K1161" s="101">
        <v>2021</v>
      </c>
      <c r="L1161" s="99" t="s">
        <v>1147</v>
      </c>
      <c r="M1161" s="31">
        <v>3693580.98</v>
      </c>
      <c r="N1161" s="31">
        <f t="shared" si="30"/>
        <v>3103849.5630252101</v>
      </c>
      <c r="O1161" s="98"/>
      <c r="P1161" s="98"/>
      <c r="Q1161" s="98"/>
      <c r="R1161" s="98"/>
      <c r="S1161" s="98"/>
      <c r="T1161" s="98"/>
    </row>
    <row r="1162" spans="1:20">
      <c r="A1162" s="38">
        <v>1160</v>
      </c>
      <c r="B1162" s="48">
        <v>39</v>
      </c>
      <c r="C1162" s="97" t="s">
        <v>1186</v>
      </c>
      <c r="D1162" s="38"/>
      <c r="E1162" s="98"/>
      <c r="F1162" s="99">
        <v>3647.61</v>
      </c>
      <c r="G1162" s="99">
        <v>3611.31</v>
      </c>
      <c r="H1162" s="99">
        <v>9931.1</v>
      </c>
      <c r="I1162" s="100">
        <v>26</v>
      </c>
      <c r="J1162" s="100">
        <v>8</v>
      </c>
      <c r="K1162" s="101">
        <v>2020</v>
      </c>
      <c r="L1162" s="99" t="s">
        <v>1147</v>
      </c>
      <c r="M1162" s="31">
        <v>1265579.9099999999</v>
      </c>
      <c r="N1162" s="31">
        <f t="shared" si="30"/>
        <v>1063512.5294117646</v>
      </c>
      <c r="O1162" s="98"/>
      <c r="P1162" s="98"/>
      <c r="Q1162" s="98"/>
      <c r="R1162" s="98"/>
      <c r="S1162" s="98"/>
      <c r="T1162" s="98"/>
    </row>
    <row r="1163" spans="1:20">
      <c r="A1163" s="37">
        <v>1161</v>
      </c>
      <c r="B1163" s="48">
        <v>40</v>
      </c>
      <c r="C1163" s="97" t="s">
        <v>1187</v>
      </c>
      <c r="D1163" s="38"/>
      <c r="E1163" s="98"/>
      <c r="F1163" s="99">
        <v>3237.69</v>
      </c>
      <c r="G1163" s="99">
        <v>2798.96</v>
      </c>
      <c r="H1163" s="99">
        <v>7697.14</v>
      </c>
      <c r="I1163" s="100">
        <v>29</v>
      </c>
      <c r="J1163" s="100">
        <v>7</v>
      </c>
      <c r="K1163" s="101">
        <v>2020</v>
      </c>
      <c r="L1163" s="99" t="s">
        <v>1147</v>
      </c>
      <c r="M1163" s="31">
        <v>1340050.49</v>
      </c>
      <c r="N1163" s="31">
        <f t="shared" si="30"/>
        <v>1126092.8487394957</v>
      </c>
      <c r="O1163" s="98"/>
      <c r="P1163" s="98"/>
      <c r="Q1163" s="98"/>
      <c r="R1163" s="98"/>
      <c r="S1163" s="98"/>
      <c r="T1163" s="98"/>
    </row>
    <row r="1164" spans="1:20">
      <c r="A1164" s="38">
        <v>1162</v>
      </c>
      <c r="B1164" s="48">
        <v>41</v>
      </c>
      <c r="C1164" s="97" t="s">
        <v>1188</v>
      </c>
      <c r="D1164" s="38"/>
      <c r="E1164" s="98"/>
      <c r="F1164" s="99">
        <v>2958.1</v>
      </c>
      <c r="G1164" s="99">
        <v>2643.48</v>
      </c>
      <c r="H1164" s="99">
        <v>7401.74</v>
      </c>
      <c r="I1164" s="100">
        <v>31</v>
      </c>
      <c r="J1164" s="100">
        <v>7</v>
      </c>
      <c r="K1164" s="101">
        <v>2020</v>
      </c>
      <c r="L1164" s="99" t="s">
        <v>1147</v>
      </c>
      <c r="M1164" s="31">
        <v>1403657.51</v>
      </c>
      <c r="N1164" s="31">
        <f t="shared" si="30"/>
        <v>1179544.1260504203</v>
      </c>
      <c r="O1164" s="98"/>
      <c r="P1164" s="98"/>
      <c r="Q1164" s="98"/>
      <c r="R1164" s="98"/>
      <c r="S1164" s="98"/>
      <c r="T1164" s="98"/>
    </row>
    <row r="1165" spans="1:20">
      <c r="A1165" s="37">
        <v>1163</v>
      </c>
      <c r="B1165" s="48">
        <v>42</v>
      </c>
      <c r="C1165" s="97" t="s">
        <v>1189</v>
      </c>
      <c r="D1165" s="38"/>
      <c r="E1165" s="98"/>
      <c r="F1165" s="99">
        <v>5848.08</v>
      </c>
      <c r="G1165" s="99">
        <v>5515.07</v>
      </c>
      <c r="H1165" s="99">
        <v>14890.69</v>
      </c>
      <c r="I1165" s="100">
        <v>4</v>
      </c>
      <c r="J1165" s="100">
        <v>11</v>
      </c>
      <c r="K1165" s="101">
        <v>2020</v>
      </c>
      <c r="L1165" s="99" t="s">
        <v>1147</v>
      </c>
      <c r="M1165" s="31">
        <v>2403107.91</v>
      </c>
      <c r="N1165" s="31">
        <f t="shared" si="30"/>
        <v>2019418.411764706</v>
      </c>
      <c r="O1165" s="98"/>
      <c r="P1165" s="98"/>
      <c r="Q1165" s="98"/>
      <c r="R1165" s="98"/>
      <c r="S1165" s="98"/>
      <c r="T1165" s="98"/>
    </row>
    <row r="1166" spans="1:20">
      <c r="A1166" s="38">
        <v>1164</v>
      </c>
      <c r="B1166" s="48">
        <v>43</v>
      </c>
      <c r="C1166" s="97" t="s">
        <v>1190</v>
      </c>
      <c r="D1166" s="38"/>
      <c r="E1166" s="98"/>
      <c r="F1166" s="99">
        <v>4745.78</v>
      </c>
      <c r="G1166" s="99">
        <v>5310.8</v>
      </c>
      <c r="H1166" s="99">
        <v>14604.7</v>
      </c>
      <c r="I1166" s="100">
        <v>27</v>
      </c>
      <c r="J1166" s="100">
        <v>7</v>
      </c>
      <c r="K1166" s="101">
        <v>2020</v>
      </c>
      <c r="L1166" s="99" t="s">
        <v>1147</v>
      </c>
      <c r="M1166" s="31">
        <v>2088000.95</v>
      </c>
      <c r="N1166" s="31">
        <f t="shared" si="30"/>
        <v>1754622.6470588236</v>
      </c>
      <c r="O1166" s="98"/>
      <c r="P1166" s="98"/>
      <c r="Q1166" s="98"/>
      <c r="R1166" s="98"/>
      <c r="S1166" s="98"/>
      <c r="T1166" s="98"/>
    </row>
    <row r="1167" spans="1:20">
      <c r="A1167" s="37">
        <v>1165</v>
      </c>
      <c r="B1167" s="48">
        <v>44</v>
      </c>
      <c r="C1167" s="97" t="s">
        <v>1191</v>
      </c>
      <c r="D1167" s="38"/>
      <c r="E1167" s="98"/>
      <c r="F1167" s="99">
        <v>9309.48</v>
      </c>
      <c r="G1167" s="99">
        <v>8746.67</v>
      </c>
      <c r="H1167" s="99">
        <v>23878.41</v>
      </c>
      <c r="I1167" s="100">
        <v>28</v>
      </c>
      <c r="J1167" s="100">
        <v>7</v>
      </c>
      <c r="K1167" s="101">
        <v>2020</v>
      </c>
      <c r="L1167" s="99" t="s">
        <v>1147</v>
      </c>
      <c r="M1167" s="31">
        <v>4320766.5199999996</v>
      </c>
      <c r="N1167" s="31">
        <f t="shared" si="30"/>
        <v>3630896.2352941176</v>
      </c>
      <c r="O1167" s="98"/>
      <c r="P1167" s="98"/>
      <c r="Q1167" s="98"/>
      <c r="R1167" s="98"/>
      <c r="S1167" s="98"/>
      <c r="T1167" s="98"/>
    </row>
    <row r="1168" spans="1:20">
      <c r="A1168" s="38">
        <v>1166</v>
      </c>
      <c r="B1168" s="48">
        <v>45</v>
      </c>
      <c r="C1168" s="97" t="s">
        <v>1192</v>
      </c>
      <c r="D1168" s="38"/>
      <c r="E1168" s="98"/>
      <c r="F1168" s="99">
        <v>4751.41</v>
      </c>
      <c r="G1168" s="99">
        <v>4853.4799999999996</v>
      </c>
      <c r="H1168" s="99">
        <v>13347.07</v>
      </c>
      <c r="I1168" s="100">
        <v>30</v>
      </c>
      <c r="J1168" s="100">
        <v>7</v>
      </c>
      <c r="K1168" s="101">
        <v>2020</v>
      </c>
      <c r="L1168" s="99" t="s">
        <v>1147</v>
      </c>
      <c r="M1168" s="31">
        <v>1727203.51</v>
      </c>
      <c r="N1168" s="31">
        <f t="shared" si="30"/>
        <v>1451431.5210084035</v>
      </c>
      <c r="O1168" s="98"/>
      <c r="P1168" s="98"/>
      <c r="Q1168" s="98"/>
      <c r="R1168" s="98"/>
      <c r="S1168" s="98"/>
      <c r="T1168" s="98"/>
    </row>
    <row r="1169" spans="1:20">
      <c r="A1169" s="37">
        <v>1167</v>
      </c>
      <c r="B1169" s="48">
        <v>46</v>
      </c>
      <c r="C1169" s="97" t="s">
        <v>1193</v>
      </c>
      <c r="D1169" s="38"/>
      <c r="E1169" s="98"/>
      <c r="F1169" s="99">
        <v>5768.81</v>
      </c>
      <c r="G1169" s="99">
        <v>5186.43</v>
      </c>
      <c r="H1169" s="99">
        <v>14262.68</v>
      </c>
      <c r="I1169" s="100">
        <v>29</v>
      </c>
      <c r="J1169" s="100">
        <v>7</v>
      </c>
      <c r="K1169" s="101">
        <v>2020</v>
      </c>
      <c r="L1169" s="99" t="s">
        <v>1147</v>
      </c>
      <c r="M1169" s="31">
        <v>2602012.67</v>
      </c>
      <c r="N1169" s="31">
        <f t="shared" si="30"/>
        <v>2186565.2689075628</v>
      </c>
      <c r="O1169" s="98"/>
      <c r="P1169" s="98"/>
      <c r="Q1169" s="98"/>
      <c r="R1169" s="98"/>
      <c r="S1169" s="98"/>
      <c r="T1169" s="98"/>
    </row>
    <row r="1170" spans="1:20">
      <c r="A1170" s="38">
        <v>1168</v>
      </c>
      <c r="B1170" s="48">
        <v>47</v>
      </c>
      <c r="C1170" s="97" t="s">
        <v>1194</v>
      </c>
      <c r="D1170" s="38"/>
      <c r="E1170" s="98"/>
      <c r="F1170" s="99">
        <v>10563.04</v>
      </c>
      <c r="G1170" s="99">
        <v>10249.42</v>
      </c>
      <c r="H1170" s="99">
        <v>28185.91</v>
      </c>
      <c r="I1170" s="100">
        <v>15</v>
      </c>
      <c r="J1170" s="100">
        <v>1</v>
      </c>
      <c r="K1170" s="101">
        <v>2021</v>
      </c>
      <c r="L1170" s="99" t="s">
        <v>1147</v>
      </c>
      <c r="M1170" s="31">
        <v>4281129.92</v>
      </c>
      <c r="N1170" s="31">
        <f t="shared" si="30"/>
        <v>3597588.1680672271</v>
      </c>
      <c r="O1170" s="98"/>
      <c r="P1170" s="98"/>
      <c r="Q1170" s="98"/>
      <c r="R1170" s="98"/>
      <c r="S1170" s="98"/>
      <c r="T1170" s="98"/>
    </row>
    <row r="1171" spans="1:20">
      <c r="A1171" s="37">
        <v>1169</v>
      </c>
      <c r="B1171" s="48">
        <v>48</v>
      </c>
      <c r="C1171" s="97" t="s">
        <v>1195</v>
      </c>
      <c r="D1171" s="38"/>
      <c r="E1171" s="98"/>
      <c r="F1171" s="99">
        <v>10372.120000000001</v>
      </c>
      <c r="G1171" s="99">
        <v>9365.81</v>
      </c>
      <c r="H1171" s="99">
        <v>25755.98</v>
      </c>
      <c r="I1171" s="100">
        <v>15</v>
      </c>
      <c r="J1171" s="100">
        <v>1</v>
      </c>
      <c r="K1171" s="101">
        <v>2021</v>
      </c>
      <c r="L1171" s="99" t="s">
        <v>1147</v>
      </c>
      <c r="M1171" s="31">
        <v>4185379.18</v>
      </c>
      <c r="N1171" s="31">
        <f t="shared" si="30"/>
        <v>3517125.3613445382</v>
      </c>
      <c r="O1171" s="98"/>
      <c r="P1171" s="98"/>
      <c r="Q1171" s="98"/>
      <c r="R1171" s="98"/>
      <c r="S1171" s="98"/>
      <c r="T1171" s="98"/>
    </row>
    <row r="1172" spans="1:20">
      <c r="A1172" s="38">
        <v>1170</v>
      </c>
      <c r="B1172" s="48">
        <v>49</v>
      </c>
      <c r="C1172" s="97" t="s">
        <v>1196</v>
      </c>
      <c r="D1172" s="38"/>
      <c r="E1172" s="98"/>
      <c r="F1172" s="99">
        <v>9470.0300000000007</v>
      </c>
      <c r="G1172" s="99">
        <v>10735.13</v>
      </c>
      <c r="H1172" s="99">
        <v>29628.959999999999</v>
      </c>
      <c r="I1172" s="100">
        <v>4</v>
      </c>
      <c r="J1172" s="100">
        <v>2</v>
      </c>
      <c r="K1172" s="101">
        <v>2021</v>
      </c>
      <c r="L1172" s="99" t="s">
        <v>1147</v>
      </c>
      <c r="M1172" s="31">
        <v>4304598.84</v>
      </c>
      <c r="N1172" s="31">
        <f t="shared" si="30"/>
        <v>3617309.9495798321</v>
      </c>
      <c r="O1172" s="98"/>
      <c r="P1172" s="98"/>
      <c r="Q1172" s="98"/>
      <c r="R1172" s="98"/>
      <c r="S1172" s="98"/>
      <c r="T1172" s="98"/>
    </row>
    <row r="1173" spans="1:20">
      <c r="A1173" s="37">
        <v>1171</v>
      </c>
      <c r="B1173" s="48">
        <v>50</v>
      </c>
      <c r="C1173" s="97" t="s">
        <v>1197</v>
      </c>
      <c r="D1173" s="38"/>
      <c r="E1173" s="98"/>
      <c r="F1173" s="99">
        <v>11779.26</v>
      </c>
      <c r="G1173" s="99">
        <v>9663.3799999999992</v>
      </c>
      <c r="H1173" s="99">
        <v>26574.3</v>
      </c>
      <c r="I1173" s="100">
        <v>2</v>
      </c>
      <c r="J1173" s="100">
        <v>2</v>
      </c>
      <c r="K1173" s="101">
        <v>2021</v>
      </c>
      <c r="L1173" s="99" t="s">
        <v>1147</v>
      </c>
      <c r="M1173" s="31">
        <v>4993689.8</v>
      </c>
      <c r="N1173" s="31">
        <f t="shared" si="30"/>
        <v>4196377.9831932774</v>
      </c>
      <c r="O1173" s="98"/>
      <c r="P1173" s="98"/>
      <c r="Q1173" s="98"/>
      <c r="R1173" s="98"/>
      <c r="S1173" s="98"/>
      <c r="T1173" s="98"/>
    </row>
    <row r="1174" spans="1:20">
      <c r="A1174" s="38">
        <v>1172</v>
      </c>
      <c r="B1174" s="48">
        <v>51</v>
      </c>
      <c r="C1174" s="97" t="s">
        <v>1198</v>
      </c>
      <c r="D1174" s="38"/>
      <c r="E1174" s="98"/>
      <c r="F1174" s="99">
        <v>2471.9699999999998</v>
      </c>
      <c r="G1174" s="99">
        <v>1812.82</v>
      </c>
      <c r="H1174" s="99">
        <v>5075.8999999999996</v>
      </c>
      <c r="I1174" s="100">
        <v>24</v>
      </c>
      <c r="J1174" s="100">
        <v>8</v>
      </c>
      <c r="K1174" s="101">
        <v>2020</v>
      </c>
      <c r="L1174" s="99" t="s">
        <v>1147</v>
      </c>
      <c r="M1174" s="31">
        <v>669954.9</v>
      </c>
      <c r="N1174" s="31">
        <f t="shared" si="30"/>
        <v>562987.31092436984</v>
      </c>
      <c r="O1174" s="98"/>
      <c r="P1174" s="98"/>
      <c r="Q1174" s="98"/>
      <c r="R1174" s="98"/>
      <c r="S1174" s="98"/>
      <c r="T1174" s="98"/>
    </row>
    <row r="1175" spans="1:20">
      <c r="A1175" s="37">
        <v>1173</v>
      </c>
      <c r="B1175" s="48">
        <v>52</v>
      </c>
      <c r="C1175" s="97" t="s">
        <v>1199</v>
      </c>
      <c r="D1175" s="38"/>
      <c r="E1175" s="98"/>
      <c r="F1175" s="99">
        <v>2441.84</v>
      </c>
      <c r="G1175" s="99">
        <v>2060.12</v>
      </c>
      <c r="H1175" s="99">
        <v>5562.32</v>
      </c>
      <c r="I1175" s="100">
        <v>20</v>
      </c>
      <c r="J1175" s="100">
        <v>8</v>
      </c>
      <c r="K1175" s="101">
        <v>2020</v>
      </c>
      <c r="L1175" s="99" t="s">
        <v>1147</v>
      </c>
      <c r="M1175" s="31">
        <v>744427.45</v>
      </c>
      <c r="N1175" s="31">
        <f t="shared" si="30"/>
        <v>625569.28571428568</v>
      </c>
      <c r="O1175" s="98"/>
      <c r="P1175" s="98"/>
      <c r="Q1175" s="98"/>
      <c r="R1175" s="98"/>
      <c r="S1175" s="98"/>
      <c r="T1175" s="98"/>
    </row>
    <row r="1176" spans="1:20">
      <c r="A1176" s="38">
        <v>1174</v>
      </c>
      <c r="B1176" s="48">
        <v>53</v>
      </c>
      <c r="C1176" s="97" t="s">
        <v>1200</v>
      </c>
      <c r="D1176" s="38"/>
      <c r="E1176" s="98"/>
      <c r="F1176" s="99">
        <v>2641.4</v>
      </c>
      <c r="G1176" s="99">
        <v>2351.79</v>
      </c>
      <c r="H1176" s="99">
        <v>6349.83</v>
      </c>
      <c r="I1176" s="100">
        <v>21</v>
      </c>
      <c r="J1176" s="100">
        <v>8</v>
      </c>
      <c r="K1176" s="101">
        <v>2020</v>
      </c>
      <c r="L1176" s="99" t="s">
        <v>1147</v>
      </c>
      <c r="M1176" s="31">
        <v>809689.83</v>
      </c>
      <c r="N1176" s="31">
        <f t="shared" si="30"/>
        <v>680411.62184873945</v>
      </c>
      <c r="O1176" s="98"/>
      <c r="P1176" s="98"/>
      <c r="Q1176" s="98"/>
      <c r="R1176" s="98"/>
      <c r="S1176" s="98"/>
      <c r="T1176" s="98"/>
    </row>
    <row r="1177" spans="1:20">
      <c r="A1177" s="37">
        <v>1175</v>
      </c>
      <c r="B1177" s="48">
        <v>54</v>
      </c>
      <c r="C1177" s="97" t="s">
        <v>1201</v>
      </c>
      <c r="D1177" s="38"/>
      <c r="E1177" s="98"/>
      <c r="F1177" s="99">
        <v>3058.62</v>
      </c>
      <c r="G1177" s="99">
        <v>2568.6999999999998</v>
      </c>
      <c r="H1177" s="99">
        <v>7063.93</v>
      </c>
      <c r="I1177" s="100">
        <v>21</v>
      </c>
      <c r="J1177" s="100">
        <v>8</v>
      </c>
      <c r="K1177" s="101">
        <v>2020</v>
      </c>
      <c r="L1177" s="99" t="s">
        <v>1147</v>
      </c>
      <c r="M1177" s="31">
        <v>1196173.8899999999</v>
      </c>
      <c r="N1177" s="31">
        <f t="shared" si="30"/>
        <v>1005188.1428571428</v>
      </c>
      <c r="O1177" s="98"/>
      <c r="P1177" s="98"/>
      <c r="Q1177" s="98"/>
      <c r="R1177" s="98"/>
      <c r="S1177" s="98"/>
      <c r="T1177" s="98"/>
    </row>
    <row r="1178" spans="1:20">
      <c r="A1178" s="38">
        <v>1176</v>
      </c>
      <c r="B1178" s="48">
        <v>55</v>
      </c>
      <c r="C1178" s="97" t="s">
        <v>1202</v>
      </c>
      <c r="D1178" s="38"/>
      <c r="E1178" s="98"/>
      <c r="F1178" s="99">
        <v>6280.91</v>
      </c>
      <c r="G1178" s="99">
        <v>4768.32</v>
      </c>
      <c r="H1178" s="99">
        <v>13112.88</v>
      </c>
      <c r="I1178" s="100">
        <v>24</v>
      </c>
      <c r="J1178" s="100">
        <v>8</v>
      </c>
      <c r="K1178" s="101">
        <v>2020</v>
      </c>
      <c r="L1178" s="99" t="s">
        <v>1147</v>
      </c>
      <c r="M1178" s="31">
        <v>1691149.14</v>
      </c>
      <c r="N1178" s="31">
        <f t="shared" si="30"/>
        <v>1421133.7310924369</v>
      </c>
      <c r="O1178" s="98"/>
      <c r="P1178" s="98"/>
      <c r="Q1178" s="98"/>
      <c r="R1178" s="98"/>
      <c r="S1178" s="98"/>
      <c r="T1178" s="98"/>
    </row>
    <row r="1179" spans="1:20">
      <c r="A1179" s="37">
        <v>1177</v>
      </c>
      <c r="B1179" s="48">
        <v>56</v>
      </c>
      <c r="C1179" s="97" t="s">
        <v>1203</v>
      </c>
      <c r="D1179" s="38"/>
      <c r="E1179" s="98"/>
      <c r="F1179" s="99">
        <v>2959.91</v>
      </c>
      <c r="G1179" s="99">
        <v>2367.84</v>
      </c>
      <c r="H1179" s="99">
        <v>6511.56</v>
      </c>
      <c r="I1179" s="100">
        <v>28</v>
      </c>
      <c r="J1179" s="100">
        <v>7</v>
      </c>
      <c r="K1179" s="101">
        <v>2020</v>
      </c>
      <c r="L1179" s="99" t="s">
        <v>1147</v>
      </c>
      <c r="M1179" s="31">
        <v>960352.91</v>
      </c>
      <c r="N1179" s="31">
        <f t="shared" si="30"/>
        <v>807019.25210084044</v>
      </c>
      <c r="O1179" s="98"/>
      <c r="P1179" s="98"/>
      <c r="Q1179" s="98"/>
      <c r="R1179" s="98"/>
      <c r="S1179" s="98"/>
      <c r="T1179" s="98"/>
    </row>
    <row r="1180" spans="1:20">
      <c r="A1180" s="38">
        <v>1178</v>
      </c>
      <c r="B1180" s="48">
        <v>57</v>
      </c>
      <c r="C1180" s="97" t="s">
        <v>1204</v>
      </c>
      <c r="D1180" s="38"/>
      <c r="E1180" s="98"/>
      <c r="F1180" s="99">
        <v>8263.7800000000007</v>
      </c>
      <c r="G1180" s="99">
        <v>6793.34</v>
      </c>
      <c r="H1180" s="99">
        <v>18681.689999999999</v>
      </c>
      <c r="I1180" s="100">
        <v>31</v>
      </c>
      <c r="J1180" s="100">
        <v>8</v>
      </c>
      <c r="K1180" s="101">
        <v>2020</v>
      </c>
      <c r="L1180" s="99" t="s">
        <v>1147</v>
      </c>
      <c r="M1180" s="31">
        <v>2131792.19</v>
      </c>
      <c r="N1180" s="31">
        <f t="shared" si="30"/>
        <v>1791422.0084033613</v>
      </c>
      <c r="O1180" s="98"/>
      <c r="P1180" s="98"/>
      <c r="Q1180" s="98"/>
      <c r="R1180" s="98"/>
      <c r="S1180" s="98"/>
      <c r="T1180" s="98"/>
    </row>
    <row r="1181" spans="1:20">
      <c r="A1181" s="37">
        <v>1179</v>
      </c>
      <c r="B1181" s="48">
        <v>58</v>
      </c>
      <c r="C1181" s="97" t="s">
        <v>1206</v>
      </c>
      <c r="D1181" s="38"/>
      <c r="E1181" s="98"/>
      <c r="F1181" s="99">
        <v>3149.64</v>
      </c>
      <c r="G1181" s="99">
        <v>2516.64</v>
      </c>
      <c r="H1181" s="99">
        <v>6920.76</v>
      </c>
      <c r="I1181" s="100">
        <v>20</v>
      </c>
      <c r="J1181" s="100">
        <v>8</v>
      </c>
      <c r="K1181" s="101">
        <v>2020</v>
      </c>
      <c r="L1181" s="99" t="s">
        <v>1147</v>
      </c>
      <c r="M1181" s="31">
        <v>994749.4</v>
      </c>
      <c r="N1181" s="31">
        <f t="shared" si="30"/>
        <v>835923.86554621859</v>
      </c>
      <c r="O1181" s="98"/>
      <c r="P1181" s="98"/>
      <c r="Q1181" s="98"/>
      <c r="R1181" s="98"/>
      <c r="S1181" s="98"/>
      <c r="T1181" s="98"/>
    </row>
    <row r="1182" spans="1:20">
      <c r="A1182" s="38">
        <v>1180</v>
      </c>
      <c r="B1182" s="48">
        <v>59</v>
      </c>
      <c r="C1182" s="97" t="s">
        <v>1205</v>
      </c>
      <c r="D1182" s="38"/>
      <c r="E1182" s="98"/>
      <c r="F1182" s="99">
        <v>3188.34</v>
      </c>
      <c r="G1182" s="99">
        <v>2488.36</v>
      </c>
      <c r="H1182" s="99">
        <v>6842.99</v>
      </c>
      <c r="I1182" s="100">
        <v>20</v>
      </c>
      <c r="J1182" s="100">
        <v>8</v>
      </c>
      <c r="K1182" s="101">
        <v>2020</v>
      </c>
      <c r="L1182" s="99" t="s">
        <v>1147</v>
      </c>
      <c r="M1182" s="31">
        <v>931899.35</v>
      </c>
      <c r="N1182" s="31">
        <f t="shared" si="30"/>
        <v>783108.69747899158</v>
      </c>
      <c r="O1182" s="98"/>
      <c r="P1182" s="98"/>
      <c r="Q1182" s="98"/>
      <c r="R1182" s="98"/>
      <c r="S1182" s="98"/>
      <c r="T1182" s="98"/>
    </row>
    <row r="1183" spans="1:20">
      <c r="A1183" s="37">
        <v>1181</v>
      </c>
      <c r="B1183" s="48">
        <v>60</v>
      </c>
      <c r="C1183" s="97" t="s">
        <v>1207</v>
      </c>
      <c r="D1183" s="38"/>
      <c r="E1183" s="98"/>
      <c r="F1183" s="99">
        <v>3182.16</v>
      </c>
      <c r="G1183" s="99">
        <v>2528.08</v>
      </c>
      <c r="H1183" s="99">
        <v>6952.22</v>
      </c>
      <c r="I1183" s="100">
        <v>21</v>
      </c>
      <c r="J1183" s="100">
        <v>8</v>
      </c>
      <c r="K1183" s="101">
        <v>2020</v>
      </c>
      <c r="L1183" s="99" t="s">
        <v>1147</v>
      </c>
      <c r="M1183" s="31">
        <v>1056077.43</v>
      </c>
      <c r="N1183" s="31">
        <f t="shared" ref="N1183:N1185" si="31">M1183/1.19</f>
        <v>887460.02521008404</v>
      </c>
      <c r="O1183" s="98"/>
      <c r="P1183" s="98"/>
      <c r="Q1183" s="98"/>
      <c r="R1183" s="98"/>
      <c r="S1183" s="98"/>
      <c r="T1183" s="98"/>
    </row>
    <row r="1184" spans="1:20">
      <c r="A1184" s="38">
        <v>1182</v>
      </c>
      <c r="B1184" s="48">
        <v>61</v>
      </c>
      <c r="C1184" s="97" t="s">
        <v>1208</v>
      </c>
      <c r="D1184" s="38"/>
      <c r="E1184" s="98"/>
      <c r="F1184" s="99">
        <v>2470.77</v>
      </c>
      <c r="G1184" s="99">
        <v>2312.02</v>
      </c>
      <c r="H1184" s="99">
        <v>6358.06</v>
      </c>
      <c r="I1184" s="100">
        <v>26</v>
      </c>
      <c r="J1184" s="100">
        <v>8</v>
      </c>
      <c r="K1184" s="101">
        <v>2020</v>
      </c>
      <c r="L1184" s="99" t="s">
        <v>1147</v>
      </c>
      <c r="M1184" s="31">
        <v>803782.21</v>
      </c>
      <c r="N1184" s="31">
        <f t="shared" si="31"/>
        <v>675447.23529411759</v>
      </c>
      <c r="O1184" s="98"/>
      <c r="P1184" s="98"/>
      <c r="Q1184" s="98"/>
      <c r="R1184" s="98"/>
      <c r="S1184" s="98"/>
      <c r="T1184" s="98"/>
    </row>
    <row r="1185" spans="1:20">
      <c r="A1185" s="38">
        <v>1183</v>
      </c>
      <c r="B1185" s="48">
        <v>62</v>
      </c>
      <c r="C1185" s="97" t="s">
        <v>1209</v>
      </c>
      <c r="D1185" s="38"/>
      <c r="E1185" s="98"/>
      <c r="F1185" s="99">
        <v>2993.03</v>
      </c>
      <c r="G1185" s="99">
        <v>2732.7</v>
      </c>
      <c r="H1185" s="99">
        <v>7651.56</v>
      </c>
      <c r="I1185" s="100">
        <v>24</v>
      </c>
      <c r="J1185" s="100">
        <v>8</v>
      </c>
      <c r="K1185" s="101">
        <v>2020</v>
      </c>
      <c r="L1185" s="99" t="s">
        <v>1147</v>
      </c>
      <c r="M1185" s="31">
        <v>1003541.3</v>
      </c>
      <c r="N1185" s="31">
        <f t="shared" si="31"/>
        <v>843312.01680672274</v>
      </c>
      <c r="O1185" s="98"/>
      <c r="P1185" s="98"/>
      <c r="Q1185" s="98"/>
      <c r="R1185" s="98"/>
      <c r="S1185" s="98"/>
      <c r="T1185" s="98"/>
    </row>
    <row r="1186" spans="1:20" ht="42">
      <c r="A1186" s="38">
        <v>1184</v>
      </c>
      <c r="B1186" s="48">
        <v>1</v>
      </c>
      <c r="C1186" s="97" t="s">
        <v>1143</v>
      </c>
      <c r="D1186" s="38"/>
      <c r="E1186" s="98"/>
      <c r="F1186" s="99">
        <v>3104.94</v>
      </c>
      <c r="G1186" s="99">
        <v>2505.86</v>
      </c>
      <c r="H1186" s="99">
        <v>6891.12</v>
      </c>
      <c r="I1186" s="100">
        <v>21</v>
      </c>
      <c r="J1186" s="100">
        <v>9</v>
      </c>
      <c r="K1186" s="101">
        <v>2021</v>
      </c>
      <c r="L1186" s="102" t="s">
        <v>1471</v>
      </c>
      <c r="M1186" s="31">
        <v>1460866.1</v>
      </c>
      <c r="N1186" s="31">
        <f>M1186/1.19</f>
        <v>1227618.5714285716</v>
      </c>
      <c r="O1186" s="98"/>
      <c r="P1186" s="98"/>
      <c r="Q1186" s="98"/>
      <c r="R1186" s="98"/>
      <c r="S1186" s="98"/>
      <c r="T1186" s="98"/>
    </row>
    <row r="1187" spans="1:20" ht="42">
      <c r="A1187" s="38">
        <v>1185</v>
      </c>
      <c r="B1187" s="48">
        <v>2</v>
      </c>
      <c r="C1187" s="97" t="s">
        <v>1144</v>
      </c>
      <c r="D1187" s="38"/>
      <c r="E1187" s="98"/>
      <c r="F1187" s="99">
        <v>2751.63</v>
      </c>
      <c r="G1187" s="99">
        <v>2414.2600000000002</v>
      </c>
      <c r="H1187" s="99">
        <v>6639.22</v>
      </c>
      <c r="I1187" s="100">
        <v>30</v>
      </c>
      <c r="J1187" s="100">
        <v>7</v>
      </c>
      <c r="K1187" s="101">
        <v>2021</v>
      </c>
      <c r="L1187" s="102" t="s">
        <v>1471</v>
      </c>
      <c r="M1187" s="31">
        <v>1406155.41</v>
      </c>
      <c r="N1187" s="31">
        <f>M1187/1.19</f>
        <v>1181643.2016806724</v>
      </c>
      <c r="O1187" s="98"/>
      <c r="P1187" s="98"/>
      <c r="Q1187" s="98"/>
      <c r="R1187" s="98"/>
      <c r="S1187" s="98"/>
      <c r="T1187" s="98"/>
    </row>
    <row r="1188" spans="1:20" ht="42">
      <c r="A1188" s="38">
        <v>1186</v>
      </c>
      <c r="B1188" s="48">
        <v>3</v>
      </c>
      <c r="C1188" s="97" t="s">
        <v>1145</v>
      </c>
      <c r="D1188" s="38"/>
      <c r="E1188" s="98"/>
      <c r="F1188" s="99">
        <v>5086.26</v>
      </c>
      <c r="G1188" s="99">
        <v>3527.14</v>
      </c>
      <c r="H1188" s="99">
        <v>9523.2800000000007</v>
      </c>
      <c r="I1188" s="100">
        <v>20</v>
      </c>
      <c r="J1188" s="100">
        <v>12</v>
      </c>
      <c r="K1188" s="101">
        <v>2021</v>
      </c>
      <c r="L1188" s="102" t="s">
        <v>1471</v>
      </c>
      <c r="M1188" s="31">
        <v>3143938.28</v>
      </c>
      <c r="N1188" s="31">
        <f>M1188/1.19</f>
        <v>2641964.9411764704</v>
      </c>
      <c r="O1188" s="98"/>
      <c r="P1188" s="98"/>
      <c r="Q1188" s="98"/>
      <c r="R1188" s="98"/>
      <c r="S1188" s="98"/>
      <c r="T1188" s="98"/>
    </row>
    <row r="1189" spans="1:20" ht="54" customHeight="1">
      <c r="A1189" s="38">
        <v>1187</v>
      </c>
      <c r="B1189" s="48">
        <v>4</v>
      </c>
      <c r="C1189" s="97" t="s">
        <v>1146</v>
      </c>
      <c r="D1189" s="38"/>
      <c r="E1189" s="98"/>
      <c r="F1189" s="99">
        <v>5146.88</v>
      </c>
      <c r="G1189" s="99">
        <v>3722.01</v>
      </c>
      <c r="H1189" s="99">
        <v>10049.43</v>
      </c>
      <c r="I1189" s="100">
        <v>20</v>
      </c>
      <c r="J1189" s="100">
        <v>12</v>
      </c>
      <c r="K1189" s="101">
        <v>2021</v>
      </c>
      <c r="L1189" s="102" t="s">
        <v>1471</v>
      </c>
      <c r="M1189" s="31">
        <v>2906924.02</v>
      </c>
      <c r="N1189" s="31">
        <f>M1189/1.19</f>
        <v>2442793.2941176472</v>
      </c>
      <c r="O1189" s="98"/>
      <c r="P1189" s="98"/>
      <c r="Q1189" s="98"/>
      <c r="R1189" s="98"/>
      <c r="S1189" s="98"/>
      <c r="T1189" s="98"/>
    </row>
    <row r="1192" spans="1:20">
      <c r="L1192" s="3"/>
    </row>
    <row r="1193" spans="1:20">
      <c r="L1193" s="3"/>
    </row>
  </sheetData>
  <autoFilter ref="C1:W1189" xr:uid="{00000000-0001-0000-0000-000000000000}">
    <filterColumn colId="8">
      <filters blank="1">
        <filter val="2012"/>
        <filter val="2013"/>
        <filter val="2014"/>
        <filter val="2015"/>
        <filter val="2016"/>
        <filter val="2017"/>
        <filter val="2018"/>
        <filter val="2019"/>
        <filter val="2020"/>
        <filter val="2021"/>
        <filter val="219"/>
      </filters>
    </filterColumn>
  </autoFilter>
  <mergeCells count="171">
    <mergeCell ref="F867:F868"/>
    <mergeCell ref="N867:N868"/>
    <mergeCell ref="M867:M868"/>
    <mergeCell ref="L867:L868"/>
    <mergeCell ref="K867:K868"/>
    <mergeCell ref="J867:J868"/>
    <mergeCell ref="I867:I868"/>
    <mergeCell ref="H867:H868"/>
    <mergeCell ref="G867:G868"/>
    <mergeCell ref="N879:N881"/>
    <mergeCell ref="F879:F881"/>
    <mergeCell ref="G879:G881"/>
    <mergeCell ref="H879:H881"/>
    <mergeCell ref="I879:I881"/>
    <mergeCell ref="J879:J881"/>
    <mergeCell ref="K879:K881"/>
    <mergeCell ref="F949:F951"/>
    <mergeCell ref="G949:G951"/>
    <mergeCell ref="H949:H951"/>
    <mergeCell ref="I949:I951"/>
    <mergeCell ref="J949:J951"/>
    <mergeCell ref="K949:K951"/>
    <mergeCell ref="L949:L951"/>
    <mergeCell ref="M949:M951"/>
    <mergeCell ref="N949:N951"/>
    <mergeCell ref="N955:N956"/>
    <mergeCell ref="M955:M956"/>
    <mergeCell ref="L955:L956"/>
    <mergeCell ref="K955:K956"/>
    <mergeCell ref="J955:J956"/>
    <mergeCell ref="F886:F887"/>
    <mergeCell ref="F952:F954"/>
    <mergeCell ref="G952:G954"/>
    <mergeCell ref="I1:K1"/>
    <mergeCell ref="L699:L700"/>
    <mergeCell ref="M699:M700"/>
    <mergeCell ref="K699:K700"/>
    <mergeCell ref="J699:J700"/>
    <mergeCell ref="I699:I700"/>
    <mergeCell ref="C358:C359"/>
    <mergeCell ref="H952:H954"/>
    <mergeCell ref="I952:I954"/>
    <mergeCell ref="J952:J954"/>
    <mergeCell ref="K952:K954"/>
    <mergeCell ref="L952:L954"/>
    <mergeCell ref="M952:M954"/>
    <mergeCell ref="N952:N954"/>
    <mergeCell ref="I955:I956"/>
    <mergeCell ref="H955:H956"/>
    <mergeCell ref="G955:G956"/>
    <mergeCell ref="F955:F956"/>
    <mergeCell ref="K772:K774"/>
    <mergeCell ref="J772:J774"/>
    <mergeCell ref="I772:I774"/>
    <mergeCell ref="F847:F849"/>
    <mergeCell ref="G847:G849"/>
    <mergeCell ref="H847:H849"/>
    <mergeCell ref="I847:I849"/>
    <mergeCell ref="J847:J849"/>
    <mergeCell ref="F842:F844"/>
    <mergeCell ref="G842:G844"/>
    <mergeCell ref="H842:H844"/>
    <mergeCell ref="I842:I844"/>
    <mergeCell ref="K845:K846"/>
    <mergeCell ref="J845:J846"/>
    <mergeCell ref="I845:I846"/>
    <mergeCell ref="H845:H846"/>
    <mergeCell ref="G845:G846"/>
    <mergeCell ref="F845:F846"/>
    <mergeCell ref="H840:H841"/>
    <mergeCell ref="G840:G841"/>
    <mergeCell ref="F840:F841"/>
    <mergeCell ref="L879:L881"/>
    <mergeCell ref="M879:M881"/>
    <mergeCell ref="J842:J844"/>
    <mergeCell ref="K842:K844"/>
    <mergeCell ref="M842:M844"/>
    <mergeCell ref="L842:L844"/>
    <mergeCell ref="M840:M841"/>
    <mergeCell ref="L840:L841"/>
    <mergeCell ref="K840:K841"/>
    <mergeCell ref="M845:M846"/>
    <mergeCell ref="L845:L846"/>
    <mergeCell ref="F850:F851"/>
    <mergeCell ref="L847:L849"/>
    <mergeCell ref="M847:M849"/>
    <mergeCell ref="N847:N849"/>
    <mergeCell ref="N772:N774"/>
    <mergeCell ref="L701:L703"/>
    <mergeCell ref="M701:M703"/>
    <mergeCell ref="N701:N703"/>
    <mergeCell ref="N842:N844"/>
    <mergeCell ref="N840:N841"/>
    <mergeCell ref="N699:N700"/>
    <mergeCell ref="M772:M774"/>
    <mergeCell ref="L772:L774"/>
    <mergeCell ref="N845:N846"/>
    <mergeCell ref="N886:N887"/>
    <mergeCell ref="M886:M887"/>
    <mergeCell ref="L886:L887"/>
    <mergeCell ref="K886:K887"/>
    <mergeCell ref="J886:J887"/>
    <mergeCell ref="I886:I887"/>
    <mergeCell ref="H886:H887"/>
    <mergeCell ref="G886:G887"/>
    <mergeCell ref="I701:I703"/>
    <mergeCell ref="J701:J703"/>
    <mergeCell ref="K701:K703"/>
    <mergeCell ref="J840:J841"/>
    <mergeCell ref="I840:I841"/>
    <mergeCell ref="N901:N902"/>
    <mergeCell ref="M901:M902"/>
    <mergeCell ref="L901:L902"/>
    <mergeCell ref="K901:K902"/>
    <mergeCell ref="J901:J902"/>
    <mergeCell ref="I901:I902"/>
    <mergeCell ref="H901:H902"/>
    <mergeCell ref="G901:G902"/>
    <mergeCell ref="F901:F902"/>
    <mergeCell ref="N897:N898"/>
    <mergeCell ref="M897:M898"/>
    <mergeCell ref="K850:K851"/>
    <mergeCell ref="L850:L851"/>
    <mergeCell ref="M850:M851"/>
    <mergeCell ref="N850:N851"/>
    <mergeCell ref="G850:G851"/>
    <mergeCell ref="H850:H851"/>
    <mergeCell ref="I850:I851"/>
    <mergeCell ref="J850:J851"/>
    <mergeCell ref="K847:K849"/>
    <mergeCell ref="J904:J906"/>
    <mergeCell ref="I904:I906"/>
    <mergeCell ref="H904:H906"/>
    <mergeCell ref="G897:G898"/>
    <mergeCell ref="F897:F898"/>
    <mergeCell ref="N918:N919"/>
    <mergeCell ref="M918:M919"/>
    <mergeCell ref="L918:L919"/>
    <mergeCell ref="K918:K919"/>
    <mergeCell ref="J918:J919"/>
    <mergeCell ref="I918:I919"/>
    <mergeCell ref="H918:H919"/>
    <mergeCell ref="G918:G919"/>
    <mergeCell ref="F918:F919"/>
    <mergeCell ref="F904:F906"/>
    <mergeCell ref="N904:N906"/>
    <mergeCell ref="M904:M906"/>
    <mergeCell ref="L897:L898"/>
    <mergeCell ref="K897:K898"/>
    <mergeCell ref="J897:J898"/>
    <mergeCell ref="I897:I898"/>
    <mergeCell ref="H897:H898"/>
    <mergeCell ref="A358:A359"/>
    <mergeCell ref="N358:N359"/>
    <mergeCell ref="M358:M359"/>
    <mergeCell ref="L358:L359"/>
    <mergeCell ref="K358:K359"/>
    <mergeCell ref="J358:J359"/>
    <mergeCell ref="I358:I359"/>
    <mergeCell ref="F1091:F1092"/>
    <mergeCell ref="G1091:G1092"/>
    <mergeCell ref="H1091:H1092"/>
    <mergeCell ref="I1091:I1092"/>
    <mergeCell ref="J1091:J1092"/>
    <mergeCell ref="K1091:K1092"/>
    <mergeCell ref="L1091:L1092"/>
    <mergeCell ref="M1091:M1092"/>
    <mergeCell ref="N1091:N1092"/>
    <mergeCell ref="G904:G906"/>
    <mergeCell ref="L904:L906"/>
    <mergeCell ref="K904:K906"/>
  </mergeCells>
  <phoneticPr fontId="12" type="noConversion"/>
  <pageMargins left="0.85000000000000009" right="0.17" top="0.75" bottom="0.75" header="0.30000000000000004" footer="0.30000000000000004"/>
  <pageSetup paperSize="8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B8A19-6B96-4E1A-9AF3-8BA63F57A2C0}">
  <dimension ref="B3:H21"/>
  <sheetViews>
    <sheetView topLeftCell="A9" workbookViewId="0">
      <selection activeCell="D23" sqref="D23"/>
    </sheetView>
  </sheetViews>
  <sheetFormatPr defaultRowHeight="14.4"/>
  <cols>
    <col min="3" max="3" width="24.33203125" customWidth="1"/>
    <col min="4" max="4" width="20.88671875" customWidth="1"/>
    <col min="5" max="5" width="13.88671875" customWidth="1"/>
    <col min="6" max="6" width="21" customWidth="1"/>
    <col min="7" max="7" width="12.109375" customWidth="1"/>
  </cols>
  <sheetData>
    <row r="3" spans="2:8" ht="15" thickBot="1"/>
    <row r="4" spans="2:8" ht="31.8" thickBot="1">
      <c r="B4" s="111" t="s">
        <v>1211</v>
      </c>
      <c r="C4" s="112" t="s">
        <v>1213</v>
      </c>
      <c r="D4" s="112" t="s">
        <v>1214</v>
      </c>
      <c r="E4" s="112" t="s">
        <v>1470</v>
      </c>
      <c r="F4" s="113" t="s">
        <v>1212</v>
      </c>
    </row>
    <row r="5" spans="2:8" ht="24.75" customHeight="1">
      <c r="B5" s="166">
        <v>1</v>
      </c>
      <c r="C5" s="164" t="s">
        <v>1215</v>
      </c>
      <c r="D5" s="66" t="s">
        <v>1216</v>
      </c>
      <c r="E5" s="66">
        <f>359-51</f>
        <v>308</v>
      </c>
      <c r="F5" s="114">
        <v>445543530.89160007</v>
      </c>
    </row>
    <row r="6" spans="2:8" ht="57.75" customHeight="1" thickBot="1">
      <c r="B6" s="167"/>
      <c r="C6" s="165"/>
      <c r="D6" s="105" t="s">
        <v>1471</v>
      </c>
      <c r="E6" s="67">
        <v>51</v>
      </c>
      <c r="F6" s="115">
        <v>77984507.579999968</v>
      </c>
    </row>
    <row r="7" spans="2:8" ht="33" customHeight="1">
      <c r="B7" s="166">
        <v>2</v>
      </c>
      <c r="C7" s="164">
        <v>2016</v>
      </c>
      <c r="D7" s="66" t="s">
        <v>1216</v>
      </c>
      <c r="E7" s="66">
        <f>101-9</f>
        <v>92</v>
      </c>
      <c r="F7" s="116">
        <v>445543530.89160007</v>
      </c>
    </row>
    <row r="8" spans="2:8" ht="54" customHeight="1" thickBot="1">
      <c r="B8" s="167"/>
      <c r="C8" s="165"/>
      <c r="D8" s="105" t="s">
        <v>1471</v>
      </c>
      <c r="E8" s="67">
        <v>9</v>
      </c>
      <c r="F8" s="117">
        <v>77984507.579999968</v>
      </c>
    </row>
    <row r="9" spans="2:8" ht="30.75" customHeight="1">
      <c r="B9" s="166">
        <v>3</v>
      </c>
      <c r="C9" s="164">
        <v>2017</v>
      </c>
      <c r="D9" s="66" t="s">
        <v>1216</v>
      </c>
      <c r="E9" s="66">
        <v>55</v>
      </c>
      <c r="F9" s="116">
        <v>91042954.870000035</v>
      </c>
    </row>
    <row r="10" spans="2:8" ht="31.5" customHeight="1" thickBot="1">
      <c r="B10" s="167"/>
      <c r="C10" s="165"/>
      <c r="D10" s="67" t="s">
        <v>1217</v>
      </c>
      <c r="E10" s="67">
        <v>182</v>
      </c>
      <c r="F10" s="117">
        <v>240961319.79000002</v>
      </c>
    </row>
    <row r="11" spans="2:8" ht="22.5" customHeight="1">
      <c r="B11" s="166">
        <v>4</v>
      </c>
      <c r="C11" s="164">
        <v>2018</v>
      </c>
      <c r="D11" s="66" t="s">
        <v>1216</v>
      </c>
      <c r="E11" s="66">
        <v>3</v>
      </c>
      <c r="F11" s="116">
        <v>5017981.9000000004</v>
      </c>
    </row>
    <row r="12" spans="2:8" ht="28.5" customHeight="1" thickBot="1">
      <c r="B12" s="167"/>
      <c r="C12" s="165"/>
      <c r="D12" s="67" t="s">
        <v>1217</v>
      </c>
      <c r="E12" s="67">
        <v>129</v>
      </c>
      <c r="F12" s="117">
        <v>191825402.89999989</v>
      </c>
    </row>
    <row r="13" spans="2:8" ht="35.25" customHeight="1" thickBot="1">
      <c r="B13" s="103">
        <v>5</v>
      </c>
      <c r="C13" s="118">
        <v>2019</v>
      </c>
      <c r="D13" s="104" t="s">
        <v>1217</v>
      </c>
      <c r="E13" s="104">
        <v>293</v>
      </c>
      <c r="F13" s="119">
        <v>485960388.05000025</v>
      </c>
    </row>
    <row r="14" spans="2:8" ht="25.5" customHeight="1">
      <c r="B14" s="166">
        <v>6</v>
      </c>
      <c r="C14" s="164">
        <v>2020</v>
      </c>
      <c r="D14" s="66" t="s">
        <v>1217</v>
      </c>
      <c r="E14" s="66">
        <v>62</v>
      </c>
      <c r="F14" s="120">
        <v>145582900.23999998</v>
      </c>
    </row>
    <row r="15" spans="2:8" ht="52.5" customHeight="1" thickBot="1">
      <c r="B15" s="167"/>
      <c r="C15" s="165"/>
      <c r="D15" s="105" t="s">
        <v>1471</v>
      </c>
      <c r="E15" s="67">
        <v>4</v>
      </c>
      <c r="F15" s="117">
        <v>8917883.8099999987</v>
      </c>
    </row>
    <row r="16" spans="2:8" ht="46.5" customHeight="1">
      <c r="B16" s="171">
        <v>7</v>
      </c>
      <c r="C16" s="168" t="s">
        <v>1218</v>
      </c>
      <c r="D16" s="66" t="s">
        <v>1219</v>
      </c>
      <c r="E16" s="66">
        <f>E11+E9+E7+E5</f>
        <v>458</v>
      </c>
      <c r="F16" s="116">
        <f>F11+F9+F7+F5</f>
        <v>987147998.55320024</v>
      </c>
      <c r="G16" s="163"/>
      <c r="H16" s="163"/>
    </row>
    <row r="17" spans="2:8" ht="36" customHeight="1">
      <c r="B17" s="172"/>
      <c r="C17" s="169"/>
      <c r="D17" s="65" t="s">
        <v>1217</v>
      </c>
      <c r="E17" s="65">
        <f>E14+E13+E12+E10</f>
        <v>666</v>
      </c>
      <c r="F17" s="108">
        <f>F14+F13+F12+F10</f>
        <v>1064330010.98</v>
      </c>
      <c r="G17" s="163"/>
      <c r="H17" s="163"/>
    </row>
    <row r="18" spans="2:8" ht="58.5" customHeight="1" thickBot="1">
      <c r="B18" s="173"/>
      <c r="C18" s="170"/>
      <c r="D18" s="105" t="s">
        <v>1471</v>
      </c>
      <c r="E18" s="122">
        <f>E15+E8+E6</f>
        <v>64</v>
      </c>
      <c r="F18" s="123">
        <f>F15+F8+F6</f>
        <v>164886898.96999994</v>
      </c>
    </row>
    <row r="19" spans="2:8" ht="58.5" customHeight="1" thickBot="1">
      <c r="B19" s="106"/>
      <c r="C19" s="159" t="s">
        <v>1472</v>
      </c>
      <c r="D19" s="160"/>
      <c r="E19" s="107">
        <f>SUM(E16:E18)</f>
        <v>1188</v>
      </c>
      <c r="F19" s="121">
        <f>SUM(F16:F18)</f>
        <v>2216364908.5032001</v>
      </c>
    </row>
    <row r="20" spans="2:8" ht="57.75" customHeight="1">
      <c r="B20" s="155"/>
      <c r="C20" s="157" t="s">
        <v>1474</v>
      </c>
      <c r="D20" s="109" t="s">
        <v>1219</v>
      </c>
      <c r="E20" s="66">
        <v>50</v>
      </c>
      <c r="F20" s="161" t="s">
        <v>1473</v>
      </c>
    </row>
    <row r="21" spans="2:8" ht="56.25" customHeight="1" thickBot="1">
      <c r="B21" s="156"/>
      <c r="C21" s="158"/>
      <c r="D21" s="110" t="s">
        <v>1471</v>
      </c>
      <c r="E21" s="67">
        <v>8</v>
      </c>
      <c r="F21" s="162"/>
    </row>
  </sheetData>
  <mergeCells count="17">
    <mergeCell ref="C14:C15"/>
    <mergeCell ref="B14:B15"/>
    <mergeCell ref="C16:C18"/>
    <mergeCell ref="B16:B18"/>
    <mergeCell ref="C5:C6"/>
    <mergeCell ref="B5:B6"/>
    <mergeCell ref="C7:C8"/>
    <mergeCell ref="B7:B8"/>
    <mergeCell ref="C11:C12"/>
    <mergeCell ref="C9:C10"/>
    <mergeCell ref="B9:B10"/>
    <mergeCell ref="B11:B12"/>
    <mergeCell ref="B20:B21"/>
    <mergeCell ref="C20:C21"/>
    <mergeCell ref="C19:D19"/>
    <mergeCell ref="F20:F21"/>
    <mergeCell ref="G16:H17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l_repr_</vt:lpstr>
      <vt:lpstr>Centralizator Blocuri 2008-2021</vt:lpstr>
      <vt:lpstr>l_repr_!Print_Area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Miroiu Alexandra</dc:creator>
  <cp:lastModifiedBy>Lenovo</cp:lastModifiedBy>
  <cp:lastPrinted>2022-02-18T07:06:39Z</cp:lastPrinted>
  <dcterms:created xsi:type="dcterms:W3CDTF">2021-11-03T14:29:50Z</dcterms:created>
  <dcterms:modified xsi:type="dcterms:W3CDTF">2023-08-21T09:07:48Z</dcterms:modified>
</cp:coreProperties>
</file>